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C:\Users\hhh\Desktop\"/>
    </mc:Choice>
  </mc:AlternateContent>
  <xr:revisionPtr revIDLastSave="0" documentId="13_ncr:1_{18E73C25-BC9B-4217-BC63-0B77A8978D04}" xr6:coauthVersionLast="47" xr6:coauthVersionMax="47" xr10:uidLastSave="{00000000-0000-0000-0000-000000000000}"/>
  <bookViews>
    <workbookView xWindow="675" yWindow="75" windowWidth="19530" windowHeight="10695" activeTab="1" xr2:uid="{00000000-000D-0000-FFFF-FFFF00000000}"/>
  </bookViews>
  <sheets>
    <sheet name="Declarations" sheetId="1" r:id="rId1"/>
    <sheet name="Results" sheetId="2" r:id="rId2"/>
    <sheet name="Men - nonscoring" sheetId="3" r:id="rId3"/>
    <sheet name="Women - nonscoring" sheetId="4" r:id="rId4"/>
    <sheet name="Mencat" sheetId="5" r:id="rId5"/>
    <sheet name="Womencat" sheetId="6" r:id="rId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551" i="2" l="1"/>
  <c r="O551" i="2"/>
  <c r="N551" i="2"/>
  <c r="M551" i="2"/>
  <c r="L551" i="2"/>
  <c r="K551" i="2"/>
  <c r="J551" i="2"/>
  <c r="I551" i="2"/>
  <c r="E551" i="2"/>
  <c r="D551" i="2"/>
  <c r="C551" i="2"/>
  <c r="P550" i="2"/>
  <c r="O550" i="2"/>
  <c r="N550" i="2"/>
  <c r="M550" i="2"/>
  <c r="L550" i="2"/>
  <c r="K550" i="2"/>
  <c r="J550" i="2"/>
  <c r="I550" i="2"/>
  <c r="E550" i="2"/>
  <c r="D550" i="2"/>
  <c r="C550" i="2"/>
  <c r="P549" i="2"/>
  <c r="O549" i="2"/>
  <c r="N549" i="2"/>
  <c r="M549" i="2"/>
  <c r="L549" i="2"/>
  <c r="K549" i="2"/>
  <c r="J549" i="2"/>
  <c r="I549" i="2"/>
  <c r="E549" i="2"/>
  <c r="D549" i="2"/>
  <c r="C549" i="2"/>
  <c r="E548" i="2"/>
  <c r="D548" i="2"/>
  <c r="E547" i="2"/>
  <c r="D547" i="2"/>
  <c r="E546" i="2"/>
  <c r="D546" i="2"/>
  <c r="E545" i="2"/>
  <c r="D545" i="2"/>
  <c r="E544" i="2"/>
  <c r="D544" i="2"/>
  <c r="P542" i="2"/>
  <c r="O542" i="2"/>
  <c r="N542" i="2"/>
  <c r="M542" i="2"/>
  <c r="L542" i="2"/>
  <c r="K542" i="2"/>
  <c r="J542" i="2"/>
  <c r="I542" i="2"/>
  <c r="E542" i="2"/>
  <c r="D542" i="2"/>
  <c r="C542" i="2"/>
  <c r="P541" i="2"/>
  <c r="O541" i="2"/>
  <c r="N541" i="2"/>
  <c r="M541" i="2"/>
  <c r="L541" i="2"/>
  <c r="K541" i="2"/>
  <c r="J541" i="2"/>
  <c r="I541" i="2"/>
  <c r="E541" i="2"/>
  <c r="D541" i="2"/>
  <c r="C541" i="2"/>
  <c r="P540" i="2"/>
  <c r="O540" i="2"/>
  <c r="N540" i="2"/>
  <c r="M540" i="2"/>
  <c r="L540" i="2"/>
  <c r="K540" i="2"/>
  <c r="J540" i="2"/>
  <c r="I540" i="2"/>
  <c r="E540" i="2"/>
  <c r="D540" i="2"/>
  <c r="C540" i="2"/>
  <c r="P539" i="2"/>
  <c r="O539" i="2"/>
  <c r="N539" i="2"/>
  <c r="M539" i="2"/>
  <c r="L539" i="2"/>
  <c r="K539" i="2"/>
  <c r="J539" i="2"/>
  <c r="I539" i="2"/>
  <c r="E539" i="2"/>
  <c r="D539" i="2"/>
  <c r="C539" i="2"/>
  <c r="P538" i="2"/>
  <c r="O538" i="2"/>
  <c r="N538" i="2"/>
  <c r="M538" i="2"/>
  <c r="L538" i="2"/>
  <c r="K538" i="2"/>
  <c r="J538" i="2"/>
  <c r="I538" i="2"/>
  <c r="E538" i="2"/>
  <c r="D538" i="2"/>
  <c r="C538" i="2"/>
  <c r="E537" i="2"/>
  <c r="D537" i="2"/>
  <c r="C537" i="2"/>
  <c r="E536" i="2"/>
  <c r="D536" i="2"/>
  <c r="C536" i="2"/>
  <c r="E535" i="2"/>
  <c r="D535" i="2"/>
  <c r="C535" i="2"/>
  <c r="P533" i="2"/>
  <c r="O533" i="2"/>
  <c r="N533" i="2"/>
  <c r="M533" i="2"/>
  <c r="L533" i="2"/>
  <c r="K533" i="2"/>
  <c r="J533" i="2"/>
  <c r="I533" i="2"/>
  <c r="E533" i="2"/>
  <c r="D533" i="2"/>
  <c r="C533" i="2"/>
  <c r="P532" i="2"/>
  <c r="O532" i="2"/>
  <c r="N532" i="2"/>
  <c r="M532" i="2"/>
  <c r="L532" i="2"/>
  <c r="K532" i="2"/>
  <c r="J532" i="2"/>
  <c r="I532" i="2"/>
  <c r="E532" i="2"/>
  <c r="D532" i="2"/>
  <c r="C532" i="2"/>
  <c r="P531" i="2"/>
  <c r="O531" i="2"/>
  <c r="N531" i="2"/>
  <c r="M531" i="2"/>
  <c r="L531" i="2"/>
  <c r="K531" i="2"/>
  <c r="J531" i="2"/>
  <c r="I531" i="2"/>
  <c r="E531" i="2"/>
  <c r="D531" i="2"/>
  <c r="C531" i="2"/>
  <c r="P530" i="2"/>
  <c r="O530" i="2"/>
  <c r="N530" i="2"/>
  <c r="M530" i="2"/>
  <c r="L530" i="2"/>
  <c r="K530" i="2"/>
  <c r="J530" i="2"/>
  <c r="I530" i="2"/>
  <c r="E530" i="2"/>
  <c r="D530" i="2"/>
  <c r="C530" i="2"/>
  <c r="P529" i="2"/>
  <c r="O529" i="2"/>
  <c r="N529" i="2"/>
  <c r="M529" i="2"/>
  <c r="L529" i="2"/>
  <c r="K529" i="2"/>
  <c r="J529" i="2"/>
  <c r="I529" i="2"/>
  <c r="E529" i="2"/>
  <c r="D529" i="2"/>
  <c r="C529" i="2"/>
  <c r="E528" i="2"/>
  <c r="D528" i="2"/>
  <c r="C528" i="2"/>
  <c r="E527" i="2"/>
  <c r="D527" i="2"/>
  <c r="C527" i="2"/>
  <c r="E526" i="2"/>
  <c r="D526" i="2"/>
  <c r="C526" i="2"/>
  <c r="P524" i="2"/>
  <c r="O524" i="2"/>
  <c r="N524" i="2"/>
  <c r="M524" i="2"/>
  <c r="L524" i="2"/>
  <c r="K524" i="2"/>
  <c r="J524" i="2"/>
  <c r="I524" i="2"/>
  <c r="E524" i="2"/>
  <c r="D524" i="2"/>
  <c r="C524" i="2"/>
  <c r="P523" i="2"/>
  <c r="O523" i="2"/>
  <c r="N523" i="2"/>
  <c r="M523" i="2"/>
  <c r="L523" i="2"/>
  <c r="K523" i="2"/>
  <c r="J523" i="2"/>
  <c r="I523" i="2"/>
  <c r="E523" i="2"/>
  <c r="D523" i="2"/>
  <c r="C523" i="2"/>
  <c r="P522" i="2"/>
  <c r="O522" i="2"/>
  <c r="N522" i="2"/>
  <c r="M522" i="2"/>
  <c r="L522" i="2"/>
  <c r="K522" i="2"/>
  <c r="J522" i="2"/>
  <c r="I522" i="2"/>
  <c r="E522" i="2"/>
  <c r="D522" i="2"/>
  <c r="C522" i="2"/>
  <c r="P521" i="2"/>
  <c r="O521" i="2"/>
  <c r="N521" i="2"/>
  <c r="M521" i="2"/>
  <c r="L521" i="2"/>
  <c r="K521" i="2"/>
  <c r="J521" i="2"/>
  <c r="I521" i="2"/>
  <c r="E521" i="2"/>
  <c r="D521" i="2"/>
  <c r="C521" i="2"/>
  <c r="P520" i="2"/>
  <c r="O520" i="2"/>
  <c r="N520" i="2"/>
  <c r="M520" i="2"/>
  <c r="L520" i="2"/>
  <c r="K520" i="2"/>
  <c r="J520" i="2"/>
  <c r="I520" i="2"/>
  <c r="E520" i="2"/>
  <c r="D520" i="2"/>
  <c r="C520" i="2"/>
  <c r="E519" i="2"/>
  <c r="D519" i="2"/>
  <c r="C519" i="2"/>
  <c r="E518" i="2"/>
  <c r="D518" i="2"/>
  <c r="C518" i="2"/>
  <c r="E517" i="2"/>
  <c r="D517" i="2"/>
  <c r="C517" i="2"/>
  <c r="P515" i="2"/>
  <c r="O515" i="2"/>
  <c r="N515" i="2"/>
  <c r="M515" i="2"/>
  <c r="L515" i="2"/>
  <c r="K515" i="2"/>
  <c r="J515" i="2"/>
  <c r="I515" i="2"/>
  <c r="E515" i="2"/>
  <c r="D515" i="2"/>
  <c r="C515" i="2"/>
  <c r="P514" i="2"/>
  <c r="O514" i="2"/>
  <c r="N514" i="2"/>
  <c r="M514" i="2"/>
  <c r="L514" i="2"/>
  <c r="K514" i="2"/>
  <c r="J514" i="2"/>
  <c r="I514" i="2"/>
  <c r="E514" i="2"/>
  <c r="D514" i="2"/>
  <c r="C514" i="2"/>
  <c r="P513" i="2"/>
  <c r="O513" i="2"/>
  <c r="N513" i="2"/>
  <c r="M513" i="2"/>
  <c r="L513" i="2"/>
  <c r="K513" i="2"/>
  <c r="J513" i="2"/>
  <c r="I513" i="2"/>
  <c r="E513" i="2"/>
  <c r="D513" i="2"/>
  <c r="C513" i="2"/>
  <c r="P512" i="2"/>
  <c r="O512" i="2"/>
  <c r="N512" i="2"/>
  <c r="M512" i="2"/>
  <c r="L512" i="2"/>
  <c r="K512" i="2"/>
  <c r="J512" i="2"/>
  <c r="I512" i="2"/>
  <c r="E512" i="2"/>
  <c r="D512" i="2"/>
  <c r="C512" i="2"/>
  <c r="E511" i="2"/>
  <c r="D511" i="2"/>
  <c r="C511" i="2"/>
  <c r="E510" i="2"/>
  <c r="D510" i="2"/>
  <c r="C510" i="2"/>
  <c r="E509" i="2"/>
  <c r="D509" i="2"/>
  <c r="C509" i="2"/>
  <c r="E508" i="2"/>
  <c r="D508" i="2"/>
  <c r="C508" i="2"/>
  <c r="P506" i="2"/>
  <c r="O506" i="2"/>
  <c r="N506" i="2"/>
  <c r="M506" i="2"/>
  <c r="L506" i="2"/>
  <c r="K506" i="2"/>
  <c r="J506" i="2"/>
  <c r="I506" i="2"/>
  <c r="E506" i="2"/>
  <c r="D506" i="2"/>
  <c r="C506" i="2"/>
  <c r="P505" i="2"/>
  <c r="O505" i="2"/>
  <c r="N505" i="2"/>
  <c r="M505" i="2"/>
  <c r="L505" i="2"/>
  <c r="K505" i="2"/>
  <c r="J505" i="2"/>
  <c r="I505" i="2"/>
  <c r="E505" i="2"/>
  <c r="D505" i="2"/>
  <c r="C505" i="2"/>
  <c r="P504" i="2"/>
  <c r="O504" i="2"/>
  <c r="N504" i="2"/>
  <c r="M504" i="2"/>
  <c r="L504" i="2"/>
  <c r="K504" i="2"/>
  <c r="J504" i="2"/>
  <c r="I504" i="2"/>
  <c r="E504" i="2"/>
  <c r="D504" i="2"/>
  <c r="C504" i="2"/>
  <c r="P503" i="2"/>
  <c r="O503" i="2"/>
  <c r="N503" i="2"/>
  <c r="M503" i="2"/>
  <c r="L503" i="2"/>
  <c r="K503" i="2"/>
  <c r="J503" i="2"/>
  <c r="I503" i="2"/>
  <c r="E503" i="2"/>
  <c r="D503" i="2"/>
  <c r="C503" i="2"/>
  <c r="E502" i="2"/>
  <c r="D502" i="2"/>
  <c r="C502" i="2"/>
  <c r="E501" i="2"/>
  <c r="D501" i="2"/>
  <c r="C501" i="2"/>
  <c r="E500" i="2"/>
  <c r="D500" i="2"/>
  <c r="C500" i="2"/>
  <c r="E499" i="2"/>
  <c r="D499" i="2"/>
  <c r="C499" i="2"/>
  <c r="P497" i="2"/>
  <c r="O497" i="2"/>
  <c r="N497" i="2"/>
  <c r="M497" i="2"/>
  <c r="L497" i="2"/>
  <c r="K497" i="2"/>
  <c r="J497" i="2"/>
  <c r="I497" i="2"/>
  <c r="E497" i="2"/>
  <c r="D497" i="2"/>
  <c r="C497" i="2"/>
  <c r="P496" i="2"/>
  <c r="O496" i="2"/>
  <c r="N496" i="2"/>
  <c r="M496" i="2"/>
  <c r="L496" i="2"/>
  <c r="K496" i="2"/>
  <c r="J496" i="2"/>
  <c r="I496" i="2"/>
  <c r="E496" i="2"/>
  <c r="D496" i="2"/>
  <c r="C496" i="2"/>
  <c r="P495" i="2"/>
  <c r="O495" i="2"/>
  <c r="N495" i="2"/>
  <c r="M495" i="2"/>
  <c r="L495" i="2"/>
  <c r="K495" i="2"/>
  <c r="J495" i="2"/>
  <c r="I495" i="2"/>
  <c r="E495" i="2"/>
  <c r="D495" i="2"/>
  <c r="C495" i="2"/>
  <c r="E494" i="2"/>
  <c r="D494" i="2"/>
  <c r="C494" i="2"/>
  <c r="E493" i="2"/>
  <c r="D493" i="2"/>
  <c r="C493" i="2"/>
  <c r="E492" i="2"/>
  <c r="D492" i="2"/>
  <c r="C492" i="2"/>
  <c r="E491" i="2"/>
  <c r="D491" i="2"/>
  <c r="C491" i="2"/>
  <c r="E490" i="2"/>
  <c r="D490" i="2"/>
  <c r="C490" i="2"/>
  <c r="P488" i="2"/>
  <c r="O488" i="2"/>
  <c r="N488" i="2"/>
  <c r="M488" i="2"/>
  <c r="L488" i="2"/>
  <c r="K488" i="2"/>
  <c r="J488" i="2"/>
  <c r="I488" i="2"/>
  <c r="E488" i="2"/>
  <c r="D488" i="2"/>
  <c r="C488" i="2"/>
  <c r="P487" i="2"/>
  <c r="O487" i="2"/>
  <c r="N487" i="2"/>
  <c r="M487" i="2"/>
  <c r="L487" i="2"/>
  <c r="K487" i="2"/>
  <c r="J487" i="2"/>
  <c r="I487" i="2"/>
  <c r="E487" i="2"/>
  <c r="D487" i="2"/>
  <c r="C487" i="2"/>
  <c r="E486" i="2"/>
  <c r="D486" i="2"/>
  <c r="C486" i="2"/>
  <c r="E485" i="2"/>
  <c r="D485" i="2"/>
  <c r="C485" i="2"/>
  <c r="E484" i="2"/>
  <c r="D484" i="2"/>
  <c r="C484" i="2"/>
  <c r="E483" i="2"/>
  <c r="D483" i="2"/>
  <c r="C483" i="2"/>
  <c r="E482" i="2"/>
  <c r="D482" i="2"/>
  <c r="C482" i="2"/>
  <c r="E481" i="2"/>
  <c r="D481" i="2"/>
  <c r="C481" i="2"/>
  <c r="P479" i="2"/>
  <c r="O479" i="2"/>
  <c r="N479" i="2"/>
  <c r="M479" i="2"/>
  <c r="L479" i="2"/>
  <c r="K479" i="2"/>
  <c r="J479" i="2"/>
  <c r="I479" i="2"/>
  <c r="E479" i="2"/>
  <c r="D479" i="2"/>
  <c r="C479" i="2"/>
  <c r="P478" i="2"/>
  <c r="O478" i="2"/>
  <c r="N478" i="2"/>
  <c r="M478" i="2"/>
  <c r="L478" i="2"/>
  <c r="K478" i="2"/>
  <c r="J478" i="2"/>
  <c r="I478" i="2"/>
  <c r="E478" i="2"/>
  <c r="D478" i="2"/>
  <c r="C478" i="2"/>
  <c r="P477" i="2"/>
  <c r="O477" i="2"/>
  <c r="N477" i="2"/>
  <c r="M477" i="2"/>
  <c r="L477" i="2"/>
  <c r="K477" i="2"/>
  <c r="J477" i="2"/>
  <c r="I477" i="2"/>
  <c r="E477" i="2"/>
  <c r="D477" i="2"/>
  <c r="C477" i="2"/>
  <c r="P476" i="2"/>
  <c r="O476" i="2"/>
  <c r="N476" i="2"/>
  <c r="M476" i="2"/>
  <c r="L476" i="2"/>
  <c r="K476" i="2"/>
  <c r="J476" i="2"/>
  <c r="I476" i="2"/>
  <c r="E476" i="2"/>
  <c r="D476" i="2"/>
  <c r="C476" i="2"/>
  <c r="P475" i="2"/>
  <c r="O475" i="2"/>
  <c r="N475" i="2"/>
  <c r="M475" i="2"/>
  <c r="L475" i="2"/>
  <c r="K475" i="2"/>
  <c r="J475" i="2"/>
  <c r="I475" i="2"/>
  <c r="E475" i="2"/>
  <c r="D475" i="2"/>
  <c r="C475" i="2"/>
  <c r="P474" i="2"/>
  <c r="O474" i="2"/>
  <c r="N474" i="2"/>
  <c r="M474" i="2"/>
  <c r="L474" i="2"/>
  <c r="K474" i="2"/>
  <c r="J474" i="2"/>
  <c r="I474" i="2"/>
  <c r="E474" i="2"/>
  <c r="D474" i="2"/>
  <c r="C474" i="2"/>
  <c r="E473" i="2"/>
  <c r="D473" i="2"/>
  <c r="C473" i="2"/>
  <c r="E472" i="2"/>
  <c r="D472" i="2"/>
  <c r="C472" i="2"/>
  <c r="P470" i="2"/>
  <c r="O470" i="2"/>
  <c r="N470" i="2"/>
  <c r="M470" i="2"/>
  <c r="L470" i="2"/>
  <c r="K470" i="2"/>
  <c r="J470" i="2"/>
  <c r="I470" i="2"/>
  <c r="E470" i="2"/>
  <c r="D470" i="2"/>
  <c r="C470" i="2"/>
  <c r="P469" i="2"/>
  <c r="O469" i="2"/>
  <c r="N469" i="2"/>
  <c r="M469" i="2"/>
  <c r="L469" i="2"/>
  <c r="K469" i="2"/>
  <c r="J469" i="2"/>
  <c r="I469" i="2"/>
  <c r="E469" i="2"/>
  <c r="D469" i="2"/>
  <c r="C469" i="2"/>
  <c r="P468" i="2"/>
  <c r="O468" i="2"/>
  <c r="N468" i="2"/>
  <c r="M468" i="2"/>
  <c r="L468" i="2"/>
  <c r="K468" i="2"/>
  <c r="J468" i="2"/>
  <c r="I468" i="2"/>
  <c r="E468" i="2"/>
  <c r="D468" i="2"/>
  <c r="C468" i="2"/>
  <c r="P467" i="2"/>
  <c r="O467" i="2"/>
  <c r="N467" i="2"/>
  <c r="M467" i="2"/>
  <c r="L467" i="2"/>
  <c r="K467" i="2"/>
  <c r="J467" i="2"/>
  <c r="I467" i="2"/>
  <c r="E467" i="2"/>
  <c r="D467" i="2"/>
  <c r="C467" i="2"/>
  <c r="P466" i="2"/>
  <c r="O466" i="2"/>
  <c r="N466" i="2"/>
  <c r="M466" i="2"/>
  <c r="L466" i="2"/>
  <c r="K466" i="2"/>
  <c r="J466" i="2"/>
  <c r="I466" i="2"/>
  <c r="E466" i="2"/>
  <c r="D466" i="2"/>
  <c r="C466" i="2"/>
  <c r="E465" i="2"/>
  <c r="D465" i="2"/>
  <c r="C465" i="2"/>
  <c r="E464" i="2"/>
  <c r="D464" i="2"/>
  <c r="C464" i="2"/>
  <c r="E463" i="2"/>
  <c r="D463" i="2"/>
  <c r="C463" i="2"/>
  <c r="P461" i="2"/>
  <c r="O461" i="2"/>
  <c r="N461" i="2"/>
  <c r="M461" i="2"/>
  <c r="L461" i="2"/>
  <c r="K461" i="2"/>
  <c r="J461" i="2"/>
  <c r="I461" i="2"/>
  <c r="E461" i="2"/>
  <c r="D461" i="2"/>
  <c r="C461" i="2"/>
  <c r="P460" i="2"/>
  <c r="O460" i="2"/>
  <c r="N460" i="2"/>
  <c r="M460" i="2"/>
  <c r="L460" i="2"/>
  <c r="K460" i="2"/>
  <c r="J460" i="2"/>
  <c r="I460" i="2"/>
  <c r="E460" i="2"/>
  <c r="D460" i="2"/>
  <c r="C460" i="2"/>
  <c r="P459" i="2"/>
  <c r="O459" i="2"/>
  <c r="N459" i="2"/>
  <c r="M459" i="2"/>
  <c r="L459" i="2"/>
  <c r="K459" i="2"/>
  <c r="J459" i="2"/>
  <c r="I459" i="2"/>
  <c r="E459" i="2"/>
  <c r="D459" i="2"/>
  <c r="C459" i="2"/>
  <c r="E458" i="2"/>
  <c r="D458" i="2"/>
  <c r="C458" i="2"/>
  <c r="E457" i="2"/>
  <c r="D457" i="2"/>
  <c r="C457" i="2"/>
  <c r="E456" i="2"/>
  <c r="D456" i="2"/>
  <c r="C456" i="2"/>
  <c r="E455" i="2"/>
  <c r="D455" i="2"/>
  <c r="C455" i="2"/>
  <c r="E454" i="2"/>
  <c r="D454" i="2"/>
  <c r="C454" i="2"/>
  <c r="P452" i="2"/>
  <c r="O452" i="2"/>
  <c r="N452" i="2"/>
  <c r="M452" i="2"/>
  <c r="L452" i="2"/>
  <c r="K452" i="2"/>
  <c r="J452" i="2"/>
  <c r="I452" i="2"/>
  <c r="E452" i="2"/>
  <c r="D452" i="2"/>
  <c r="C452" i="2"/>
  <c r="P451" i="2"/>
  <c r="O451" i="2"/>
  <c r="N451" i="2"/>
  <c r="M451" i="2"/>
  <c r="L451" i="2"/>
  <c r="K451" i="2"/>
  <c r="J451" i="2"/>
  <c r="I451" i="2"/>
  <c r="E451" i="2"/>
  <c r="D451" i="2"/>
  <c r="C451" i="2"/>
  <c r="E450" i="2"/>
  <c r="D450" i="2"/>
  <c r="C450" i="2"/>
  <c r="E449" i="2"/>
  <c r="D449" i="2"/>
  <c r="C449" i="2"/>
  <c r="P448" i="2"/>
  <c r="E448" i="2"/>
  <c r="D448" i="2"/>
  <c r="C448" i="2"/>
  <c r="E447" i="2"/>
  <c r="D447" i="2"/>
  <c r="C447" i="2"/>
  <c r="E446" i="2"/>
  <c r="D446" i="2"/>
  <c r="C446" i="2"/>
  <c r="E445" i="2"/>
  <c r="D445" i="2"/>
  <c r="C445" i="2"/>
  <c r="P443" i="2"/>
  <c r="O443" i="2"/>
  <c r="N443" i="2"/>
  <c r="M443" i="2"/>
  <c r="L443" i="2"/>
  <c r="K443" i="2"/>
  <c r="J443" i="2"/>
  <c r="I443" i="2"/>
  <c r="E443" i="2"/>
  <c r="D443" i="2"/>
  <c r="C443" i="2"/>
  <c r="P442" i="2"/>
  <c r="O442" i="2"/>
  <c r="N442" i="2"/>
  <c r="M442" i="2"/>
  <c r="L442" i="2"/>
  <c r="K442" i="2"/>
  <c r="J442" i="2"/>
  <c r="I442" i="2"/>
  <c r="E442" i="2"/>
  <c r="D442" i="2"/>
  <c r="C442" i="2"/>
  <c r="P441" i="2"/>
  <c r="O441" i="2"/>
  <c r="N441" i="2"/>
  <c r="M441" i="2"/>
  <c r="L441" i="2"/>
  <c r="K441" i="2"/>
  <c r="J441" i="2"/>
  <c r="I441" i="2"/>
  <c r="E441" i="2"/>
  <c r="D441" i="2"/>
  <c r="C441" i="2"/>
  <c r="E440" i="2"/>
  <c r="D440" i="2"/>
  <c r="C440" i="2"/>
  <c r="E439" i="2"/>
  <c r="D439" i="2"/>
  <c r="C439" i="2"/>
  <c r="E438" i="2"/>
  <c r="D438" i="2"/>
  <c r="C438" i="2"/>
  <c r="E437" i="2"/>
  <c r="D437" i="2"/>
  <c r="C437" i="2"/>
  <c r="E436" i="2"/>
  <c r="D436" i="2"/>
  <c r="C436" i="2"/>
  <c r="P434" i="2"/>
  <c r="O434" i="2"/>
  <c r="N434" i="2"/>
  <c r="M434" i="2"/>
  <c r="L434" i="2"/>
  <c r="K434" i="2"/>
  <c r="J434" i="2"/>
  <c r="I434" i="2"/>
  <c r="E434" i="2"/>
  <c r="D434" i="2"/>
  <c r="C434" i="2"/>
  <c r="P433" i="2"/>
  <c r="O433" i="2"/>
  <c r="N433" i="2"/>
  <c r="M433" i="2"/>
  <c r="L433" i="2"/>
  <c r="K433" i="2"/>
  <c r="J433" i="2"/>
  <c r="I433" i="2"/>
  <c r="E433" i="2"/>
  <c r="D433" i="2"/>
  <c r="C433" i="2"/>
  <c r="P432" i="2"/>
  <c r="O432" i="2"/>
  <c r="N432" i="2"/>
  <c r="M432" i="2"/>
  <c r="L432" i="2"/>
  <c r="K432" i="2"/>
  <c r="J432" i="2"/>
  <c r="I432" i="2"/>
  <c r="E432" i="2"/>
  <c r="D432" i="2"/>
  <c r="C432" i="2"/>
  <c r="E431" i="2"/>
  <c r="D431" i="2"/>
  <c r="C431" i="2"/>
  <c r="E430" i="2"/>
  <c r="D430" i="2"/>
  <c r="C430" i="2"/>
  <c r="E429" i="2"/>
  <c r="D429" i="2"/>
  <c r="C429" i="2"/>
  <c r="E428" i="2"/>
  <c r="D428" i="2"/>
  <c r="C428" i="2"/>
  <c r="E427" i="2"/>
  <c r="D427" i="2"/>
  <c r="C427" i="2"/>
  <c r="P425" i="2"/>
  <c r="O425" i="2"/>
  <c r="N425" i="2"/>
  <c r="M425" i="2"/>
  <c r="L425" i="2"/>
  <c r="K425" i="2"/>
  <c r="J425" i="2"/>
  <c r="I425" i="2"/>
  <c r="E425" i="2"/>
  <c r="D425" i="2"/>
  <c r="C425" i="2"/>
  <c r="P424" i="2"/>
  <c r="O424" i="2"/>
  <c r="N424" i="2"/>
  <c r="M424" i="2"/>
  <c r="L424" i="2"/>
  <c r="K424" i="2"/>
  <c r="J424" i="2"/>
  <c r="I424" i="2"/>
  <c r="E424" i="2"/>
  <c r="D424" i="2"/>
  <c r="C424" i="2"/>
  <c r="P423" i="2"/>
  <c r="O423" i="2"/>
  <c r="N423" i="2"/>
  <c r="M423" i="2"/>
  <c r="L423" i="2"/>
  <c r="K423" i="2"/>
  <c r="J423" i="2"/>
  <c r="I423" i="2"/>
  <c r="E423" i="2"/>
  <c r="D423" i="2"/>
  <c r="C423" i="2"/>
  <c r="E422" i="2"/>
  <c r="D422" i="2"/>
  <c r="C422" i="2"/>
  <c r="E421" i="2"/>
  <c r="D421" i="2"/>
  <c r="C421" i="2"/>
  <c r="E420" i="2"/>
  <c r="D420" i="2"/>
  <c r="C420" i="2"/>
  <c r="E419" i="2"/>
  <c r="D419" i="2"/>
  <c r="C419" i="2"/>
  <c r="E418" i="2"/>
  <c r="D418" i="2"/>
  <c r="C418" i="2"/>
  <c r="P416" i="2"/>
  <c r="O416" i="2"/>
  <c r="N416" i="2"/>
  <c r="M416" i="2"/>
  <c r="L416" i="2"/>
  <c r="K416" i="2"/>
  <c r="J416" i="2"/>
  <c r="I416" i="2"/>
  <c r="E416" i="2"/>
  <c r="D416" i="2"/>
  <c r="C416" i="2"/>
  <c r="P415" i="2"/>
  <c r="O415" i="2"/>
  <c r="N415" i="2"/>
  <c r="M415" i="2"/>
  <c r="L415" i="2"/>
  <c r="K415" i="2"/>
  <c r="J415" i="2"/>
  <c r="I415" i="2"/>
  <c r="E415" i="2"/>
  <c r="D415" i="2"/>
  <c r="C415" i="2"/>
  <c r="P414" i="2"/>
  <c r="O414" i="2"/>
  <c r="N414" i="2"/>
  <c r="M414" i="2"/>
  <c r="L414" i="2"/>
  <c r="K414" i="2"/>
  <c r="J414" i="2"/>
  <c r="I414" i="2"/>
  <c r="E414" i="2"/>
  <c r="D414" i="2"/>
  <c r="C414" i="2"/>
  <c r="P413" i="2"/>
  <c r="O413" i="2"/>
  <c r="N413" i="2"/>
  <c r="M413" i="2"/>
  <c r="L413" i="2"/>
  <c r="K413" i="2"/>
  <c r="J413" i="2"/>
  <c r="I413" i="2"/>
  <c r="E413" i="2"/>
  <c r="D413" i="2"/>
  <c r="C413" i="2"/>
  <c r="P412" i="2"/>
  <c r="O412" i="2"/>
  <c r="N412" i="2"/>
  <c r="M412" i="2"/>
  <c r="L412" i="2"/>
  <c r="K412" i="2"/>
  <c r="J412" i="2"/>
  <c r="I412" i="2"/>
  <c r="E412" i="2"/>
  <c r="D412" i="2"/>
  <c r="C412" i="2"/>
  <c r="P411" i="2"/>
  <c r="O411" i="2"/>
  <c r="N411" i="2"/>
  <c r="M411" i="2"/>
  <c r="L411" i="2"/>
  <c r="K411" i="2"/>
  <c r="J411" i="2"/>
  <c r="I411" i="2"/>
  <c r="E411" i="2"/>
  <c r="D411" i="2"/>
  <c r="C411" i="2"/>
  <c r="P410" i="2"/>
  <c r="O410" i="2"/>
  <c r="N410" i="2"/>
  <c r="M410" i="2"/>
  <c r="L410" i="2"/>
  <c r="K410" i="2"/>
  <c r="J410" i="2"/>
  <c r="I410" i="2"/>
  <c r="E410" i="2"/>
  <c r="D410" i="2"/>
  <c r="C410" i="2"/>
  <c r="E409" i="2"/>
  <c r="D409" i="2"/>
  <c r="C409" i="2"/>
  <c r="P407" i="2"/>
  <c r="O407" i="2"/>
  <c r="N407" i="2"/>
  <c r="M407" i="2"/>
  <c r="L407" i="2"/>
  <c r="K407" i="2"/>
  <c r="J407" i="2"/>
  <c r="I407" i="2"/>
  <c r="E407" i="2"/>
  <c r="D407" i="2"/>
  <c r="C407" i="2"/>
  <c r="P406" i="2"/>
  <c r="O406" i="2"/>
  <c r="N406" i="2"/>
  <c r="M406" i="2"/>
  <c r="L406" i="2"/>
  <c r="K406" i="2"/>
  <c r="J406" i="2"/>
  <c r="I406" i="2"/>
  <c r="E406" i="2"/>
  <c r="D406" i="2"/>
  <c r="C406" i="2"/>
  <c r="P405" i="2"/>
  <c r="O405" i="2"/>
  <c r="N405" i="2"/>
  <c r="M405" i="2"/>
  <c r="L405" i="2"/>
  <c r="K405" i="2"/>
  <c r="J405" i="2"/>
  <c r="I405" i="2"/>
  <c r="E405" i="2"/>
  <c r="D405" i="2"/>
  <c r="C405" i="2"/>
  <c r="E404" i="2"/>
  <c r="D404" i="2"/>
  <c r="C404" i="2"/>
  <c r="E403" i="2"/>
  <c r="D403" i="2"/>
  <c r="C403" i="2"/>
  <c r="E402" i="2"/>
  <c r="D402" i="2"/>
  <c r="C402" i="2"/>
  <c r="E401" i="2"/>
  <c r="D401" i="2"/>
  <c r="C401" i="2"/>
  <c r="E400" i="2"/>
  <c r="D400" i="2"/>
  <c r="C400" i="2"/>
  <c r="P398" i="2"/>
  <c r="O398" i="2"/>
  <c r="N398" i="2"/>
  <c r="M398" i="2"/>
  <c r="L398" i="2"/>
  <c r="K398" i="2"/>
  <c r="J398" i="2"/>
  <c r="I398" i="2"/>
  <c r="E398" i="2"/>
  <c r="D398" i="2"/>
  <c r="C398" i="2"/>
  <c r="P397" i="2"/>
  <c r="O397" i="2"/>
  <c r="N397" i="2"/>
  <c r="M397" i="2"/>
  <c r="L397" i="2"/>
  <c r="K397" i="2"/>
  <c r="J397" i="2"/>
  <c r="I397" i="2"/>
  <c r="E397" i="2"/>
  <c r="D397" i="2"/>
  <c r="C397" i="2"/>
  <c r="P396" i="2"/>
  <c r="O396" i="2"/>
  <c r="N396" i="2"/>
  <c r="M396" i="2"/>
  <c r="L396" i="2"/>
  <c r="K396" i="2"/>
  <c r="J396" i="2"/>
  <c r="I396" i="2"/>
  <c r="E396" i="2"/>
  <c r="D396" i="2"/>
  <c r="C396" i="2"/>
  <c r="E395" i="2"/>
  <c r="D395" i="2"/>
  <c r="C395" i="2"/>
  <c r="E394" i="2"/>
  <c r="D394" i="2"/>
  <c r="C394" i="2"/>
  <c r="E393" i="2"/>
  <c r="D393" i="2"/>
  <c r="C393" i="2"/>
  <c r="E392" i="2"/>
  <c r="D392" i="2"/>
  <c r="C392" i="2"/>
  <c r="E391" i="2"/>
  <c r="D391" i="2"/>
  <c r="C391" i="2"/>
  <c r="P389" i="2"/>
  <c r="O389" i="2"/>
  <c r="N389" i="2"/>
  <c r="M389" i="2"/>
  <c r="L389" i="2"/>
  <c r="K389" i="2"/>
  <c r="J389" i="2"/>
  <c r="I389" i="2"/>
  <c r="E389" i="2"/>
  <c r="D389" i="2"/>
  <c r="C389" i="2"/>
  <c r="P388" i="2"/>
  <c r="O388" i="2"/>
  <c r="N388" i="2"/>
  <c r="M388" i="2"/>
  <c r="L388" i="2"/>
  <c r="K388" i="2"/>
  <c r="J388" i="2"/>
  <c r="I388" i="2"/>
  <c r="E388" i="2"/>
  <c r="D388" i="2"/>
  <c r="C388" i="2"/>
  <c r="E387" i="2"/>
  <c r="D387" i="2"/>
  <c r="C387" i="2"/>
  <c r="E386" i="2"/>
  <c r="D386" i="2"/>
  <c r="C386" i="2"/>
  <c r="E385" i="2"/>
  <c r="D385" i="2"/>
  <c r="C385" i="2"/>
  <c r="E384" i="2"/>
  <c r="D384" i="2"/>
  <c r="C384" i="2"/>
  <c r="E383" i="2"/>
  <c r="D383" i="2"/>
  <c r="C383" i="2"/>
  <c r="E382" i="2"/>
  <c r="D382" i="2"/>
  <c r="C382" i="2"/>
  <c r="P380" i="2"/>
  <c r="O380" i="2"/>
  <c r="N380" i="2"/>
  <c r="M380" i="2"/>
  <c r="L380" i="2"/>
  <c r="K380" i="2"/>
  <c r="J380" i="2"/>
  <c r="I380" i="2"/>
  <c r="E380" i="2"/>
  <c r="D380" i="2"/>
  <c r="C380" i="2"/>
  <c r="E379" i="2"/>
  <c r="D379" i="2"/>
  <c r="C379" i="2"/>
  <c r="E378" i="2"/>
  <c r="D378" i="2"/>
  <c r="C378" i="2"/>
  <c r="E377" i="2"/>
  <c r="D377" i="2"/>
  <c r="C377" i="2"/>
  <c r="E376" i="2"/>
  <c r="D376" i="2"/>
  <c r="C376" i="2"/>
  <c r="E375" i="2"/>
  <c r="D375" i="2"/>
  <c r="C375" i="2"/>
  <c r="E374" i="2"/>
  <c r="D374" i="2"/>
  <c r="C374" i="2"/>
  <c r="E373" i="2"/>
  <c r="D373" i="2"/>
  <c r="C373" i="2"/>
  <c r="P371" i="2"/>
  <c r="O371" i="2"/>
  <c r="N371" i="2"/>
  <c r="M371" i="2"/>
  <c r="L371" i="2"/>
  <c r="K371" i="2"/>
  <c r="J371" i="2"/>
  <c r="I371" i="2"/>
  <c r="E371" i="2"/>
  <c r="D371" i="2"/>
  <c r="C371" i="2"/>
  <c r="P370" i="2"/>
  <c r="O370" i="2"/>
  <c r="N370" i="2"/>
  <c r="M370" i="2"/>
  <c r="L370" i="2"/>
  <c r="K370" i="2"/>
  <c r="J370" i="2"/>
  <c r="I370" i="2"/>
  <c r="E370" i="2"/>
  <c r="D370" i="2"/>
  <c r="C370" i="2"/>
  <c r="P369" i="2"/>
  <c r="O369" i="2"/>
  <c r="N369" i="2"/>
  <c r="M369" i="2"/>
  <c r="L369" i="2"/>
  <c r="K369" i="2"/>
  <c r="J369" i="2"/>
  <c r="I369" i="2"/>
  <c r="E369" i="2"/>
  <c r="D369" i="2"/>
  <c r="C369" i="2"/>
  <c r="P368" i="2"/>
  <c r="O368" i="2"/>
  <c r="N368" i="2"/>
  <c r="M368" i="2"/>
  <c r="L368" i="2"/>
  <c r="K368" i="2"/>
  <c r="J368" i="2"/>
  <c r="I368" i="2"/>
  <c r="E368" i="2"/>
  <c r="D368" i="2"/>
  <c r="C368" i="2"/>
  <c r="P367" i="2"/>
  <c r="O367" i="2"/>
  <c r="N367" i="2"/>
  <c r="M367" i="2"/>
  <c r="L367" i="2"/>
  <c r="K367" i="2"/>
  <c r="J367" i="2"/>
  <c r="I367" i="2"/>
  <c r="E367" i="2"/>
  <c r="D367" i="2"/>
  <c r="C367" i="2"/>
  <c r="P366" i="2"/>
  <c r="O366" i="2"/>
  <c r="N366" i="2"/>
  <c r="M366" i="2"/>
  <c r="L366" i="2"/>
  <c r="K366" i="2"/>
  <c r="J366" i="2"/>
  <c r="I366" i="2"/>
  <c r="E366" i="2"/>
  <c r="D366" i="2"/>
  <c r="C366" i="2"/>
  <c r="P365" i="2"/>
  <c r="O365" i="2"/>
  <c r="N365" i="2"/>
  <c r="M365" i="2"/>
  <c r="L365" i="2"/>
  <c r="K365" i="2"/>
  <c r="J365" i="2"/>
  <c r="I365" i="2"/>
  <c r="E365" i="2"/>
  <c r="D365" i="2"/>
  <c r="C365" i="2"/>
  <c r="P364" i="2"/>
  <c r="O364" i="2"/>
  <c r="N364" i="2"/>
  <c r="M364" i="2"/>
  <c r="L364" i="2"/>
  <c r="K364" i="2"/>
  <c r="J364" i="2"/>
  <c r="I364" i="2"/>
  <c r="E364" i="2"/>
  <c r="D364" i="2"/>
  <c r="C364" i="2"/>
  <c r="P362" i="2"/>
  <c r="O362" i="2"/>
  <c r="N362" i="2"/>
  <c r="M362" i="2"/>
  <c r="L362" i="2"/>
  <c r="K362" i="2"/>
  <c r="J362" i="2"/>
  <c r="I362" i="2"/>
  <c r="E362" i="2"/>
  <c r="D362" i="2"/>
  <c r="C362" i="2"/>
  <c r="P361" i="2"/>
  <c r="O361" i="2"/>
  <c r="N361" i="2"/>
  <c r="M361" i="2"/>
  <c r="L361" i="2"/>
  <c r="K361" i="2"/>
  <c r="J361" i="2"/>
  <c r="I361" i="2"/>
  <c r="E361" i="2"/>
  <c r="D361" i="2"/>
  <c r="C361" i="2"/>
  <c r="P360" i="2"/>
  <c r="O360" i="2"/>
  <c r="N360" i="2"/>
  <c r="M360" i="2"/>
  <c r="L360" i="2"/>
  <c r="K360" i="2"/>
  <c r="J360" i="2"/>
  <c r="I360" i="2"/>
  <c r="E360" i="2"/>
  <c r="D360" i="2"/>
  <c r="C360" i="2"/>
  <c r="E359" i="2"/>
  <c r="D359" i="2"/>
  <c r="C359" i="2"/>
  <c r="E358" i="2"/>
  <c r="D358" i="2"/>
  <c r="C358" i="2"/>
  <c r="E357" i="2"/>
  <c r="D357" i="2"/>
  <c r="C357" i="2"/>
  <c r="E356" i="2"/>
  <c r="D356" i="2"/>
  <c r="C356" i="2"/>
  <c r="E355" i="2"/>
  <c r="D355" i="2"/>
  <c r="C355" i="2"/>
  <c r="P353" i="2"/>
  <c r="O353" i="2"/>
  <c r="N353" i="2"/>
  <c r="M353" i="2"/>
  <c r="L353" i="2"/>
  <c r="K353" i="2"/>
  <c r="J353" i="2"/>
  <c r="I353" i="2"/>
  <c r="E353" i="2"/>
  <c r="D353" i="2"/>
  <c r="C353" i="2"/>
  <c r="P352" i="2"/>
  <c r="O352" i="2"/>
  <c r="N352" i="2"/>
  <c r="M352" i="2"/>
  <c r="L352" i="2"/>
  <c r="K352" i="2"/>
  <c r="J352" i="2"/>
  <c r="I352" i="2"/>
  <c r="E352" i="2"/>
  <c r="D352" i="2"/>
  <c r="C352" i="2"/>
  <c r="P351" i="2"/>
  <c r="O351" i="2"/>
  <c r="N351" i="2"/>
  <c r="M351" i="2"/>
  <c r="L351" i="2"/>
  <c r="K351" i="2"/>
  <c r="J351" i="2"/>
  <c r="I351" i="2"/>
  <c r="E351" i="2"/>
  <c r="D351" i="2"/>
  <c r="C351" i="2"/>
  <c r="E350" i="2"/>
  <c r="D350" i="2"/>
  <c r="C350" i="2"/>
  <c r="E349" i="2"/>
  <c r="D349" i="2"/>
  <c r="C349" i="2"/>
  <c r="E348" i="2"/>
  <c r="D348" i="2"/>
  <c r="C348" i="2"/>
  <c r="E347" i="2"/>
  <c r="D347" i="2"/>
  <c r="C347" i="2"/>
  <c r="E346" i="2"/>
  <c r="D346" i="2"/>
  <c r="C346" i="2"/>
  <c r="P344" i="2"/>
  <c r="O344" i="2"/>
  <c r="N344" i="2"/>
  <c r="M344" i="2"/>
  <c r="L344" i="2"/>
  <c r="K344" i="2"/>
  <c r="J344" i="2"/>
  <c r="I344" i="2"/>
  <c r="E344" i="2"/>
  <c r="D344" i="2"/>
  <c r="C344" i="2"/>
  <c r="P343" i="2"/>
  <c r="O343" i="2"/>
  <c r="N343" i="2"/>
  <c r="M343" i="2"/>
  <c r="L343" i="2"/>
  <c r="K343" i="2"/>
  <c r="J343" i="2"/>
  <c r="I343" i="2"/>
  <c r="E343" i="2"/>
  <c r="D343" i="2"/>
  <c r="C343" i="2"/>
  <c r="E342" i="2"/>
  <c r="D342" i="2"/>
  <c r="C342" i="2"/>
  <c r="E341" i="2"/>
  <c r="D341" i="2"/>
  <c r="C341" i="2"/>
  <c r="E340" i="2"/>
  <c r="D340" i="2"/>
  <c r="C340" i="2"/>
  <c r="E339" i="2"/>
  <c r="D339" i="2"/>
  <c r="C339" i="2"/>
  <c r="E338" i="2"/>
  <c r="D338" i="2"/>
  <c r="C338" i="2"/>
  <c r="E337" i="2"/>
  <c r="D337" i="2"/>
  <c r="C337" i="2"/>
  <c r="P335" i="2"/>
  <c r="O335" i="2"/>
  <c r="N335" i="2"/>
  <c r="M335" i="2"/>
  <c r="L335" i="2"/>
  <c r="K335" i="2"/>
  <c r="J335" i="2"/>
  <c r="I335" i="2"/>
  <c r="E335" i="2"/>
  <c r="D335" i="2"/>
  <c r="C335" i="2"/>
  <c r="E334" i="2"/>
  <c r="D334" i="2"/>
  <c r="C334" i="2"/>
  <c r="K333" i="2"/>
  <c r="E333" i="2"/>
  <c r="D333" i="2"/>
  <c r="C333" i="2"/>
  <c r="E332" i="2"/>
  <c r="D332" i="2"/>
  <c r="C332" i="2"/>
  <c r="P331" i="2"/>
  <c r="E331" i="2"/>
  <c r="D331" i="2"/>
  <c r="C331" i="2"/>
  <c r="E330" i="2"/>
  <c r="D330" i="2"/>
  <c r="C330" i="2"/>
  <c r="E329" i="2"/>
  <c r="D329" i="2"/>
  <c r="C329" i="2"/>
  <c r="E328" i="2"/>
  <c r="D328" i="2"/>
  <c r="C328" i="2"/>
  <c r="P326" i="2"/>
  <c r="O326" i="2"/>
  <c r="N326" i="2"/>
  <c r="M326" i="2"/>
  <c r="L326" i="2"/>
  <c r="K326" i="2"/>
  <c r="J326" i="2"/>
  <c r="I326" i="2"/>
  <c r="E326" i="2"/>
  <c r="D326" i="2"/>
  <c r="C326" i="2"/>
  <c r="P325" i="2"/>
  <c r="O325" i="2"/>
  <c r="N325" i="2"/>
  <c r="M325" i="2"/>
  <c r="L325" i="2"/>
  <c r="K325" i="2"/>
  <c r="J325" i="2"/>
  <c r="I325" i="2"/>
  <c r="E325" i="2"/>
  <c r="D325" i="2"/>
  <c r="C325" i="2"/>
  <c r="P324" i="2"/>
  <c r="O324" i="2"/>
  <c r="N324" i="2"/>
  <c r="M324" i="2"/>
  <c r="L324" i="2"/>
  <c r="K324" i="2"/>
  <c r="J324" i="2"/>
  <c r="I324" i="2"/>
  <c r="E324" i="2"/>
  <c r="D324" i="2"/>
  <c r="C324" i="2"/>
  <c r="P323" i="2"/>
  <c r="O323" i="2"/>
  <c r="N323" i="2"/>
  <c r="M323" i="2"/>
  <c r="L323" i="2"/>
  <c r="K323" i="2"/>
  <c r="J323" i="2"/>
  <c r="I323" i="2"/>
  <c r="E323" i="2"/>
  <c r="D323" i="2"/>
  <c r="C323" i="2"/>
  <c r="E322" i="2"/>
  <c r="D322" i="2"/>
  <c r="E321" i="2"/>
  <c r="D321" i="2"/>
  <c r="C321" i="2"/>
  <c r="E320" i="2"/>
  <c r="D320" i="2"/>
  <c r="C320" i="2"/>
  <c r="E319" i="2"/>
  <c r="D319" i="2"/>
  <c r="C319" i="2"/>
  <c r="P317" i="2"/>
  <c r="O317" i="2"/>
  <c r="N317" i="2"/>
  <c r="M317" i="2"/>
  <c r="L317" i="2"/>
  <c r="K317" i="2"/>
  <c r="J317" i="2"/>
  <c r="I317" i="2"/>
  <c r="E317" i="2"/>
  <c r="D317" i="2"/>
  <c r="C317" i="2"/>
  <c r="P316" i="2"/>
  <c r="O316" i="2"/>
  <c r="N316" i="2"/>
  <c r="M316" i="2"/>
  <c r="L316" i="2"/>
  <c r="K316" i="2"/>
  <c r="J316" i="2"/>
  <c r="I316" i="2"/>
  <c r="E316" i="2"/>
  <c r="D316" i="2"/>
  <c r="C316" i="2"/>
  <c r="P315" i="2"/>
  <c r="O315" i="2"/>
  <c r="N315" i="2"/>
  <c r="M315" i="2"/>
  <c r="L315" i="2"/>
  <c r="K315" i="2"/>
  <c r="J315" i="2"/>
  <c r="I315" i="2"/>
  <c r="E315" i="2"/>
  <c r="D315" i="2"/>
  <c r="C315" i="2"/>
  <c r="P314" i="2"/>
  <c r="O314" i="2"/>
  <c r="N314" i="2"/>
  <c r="M314" i="2"/>
  <c r="L314" i="2"/>
  <c r="K314" i="2"/>
  <c r="J314" i="2"/>
  <c r="I314" i="2"/>
  <c r="E314" i="2"/>
  <c r="D314" i="2"/>
  <c r="C314" i="2"/>
  <c r="E313" i="2"/>
  <c r="D313" i="2"/>
  <c r="C313" i="2"/>
  <c r="E312" i="2"/>
  <c r="D312" i="2"/>
  <c r="C312" i="2"/>
  <c r="E311" i="2"/>
  <c r="D311" i="2"/>
  <c r="C311" i="2"/>
  <c r="E310" i="2"/>
  <c r="D310" i="2"/>
  <c r="C310" i="2"/>
  <c r="P308" i="2"/>
  <c r="O308" i="2"/>
  <c r="N308" i="2"/>
  <c r="M308" i="2"/>
  <c r="L308" i="2"/>
  <c r="K308" i="2"/>
  <c r="J308" i="2"/>
  <c r="I308" i="2"/>
  <c r="E308" i="2"/>
  <c r="D308" i="2"/>
  <c r="C308" i="2"/>
  <c r="P307" i="2"/>
  <c r="O307" i="2"/>
  <c r="N307" i="2"/>
  <c r="M307" i="2"/>
  <c r="L307" i="2"/>
  <c r="K307" i="2"/>
  <c r="J307" i="2"/>
  <c r="I307" i="2"/>
  <c r="E307" i="2"/>
  <c r="D307" i="2"/>
  <c r="C307" i="2"/>
  <c r="P306" i="2"/>
  <c r="O306" i="2"/>
  <c r="N306" i="2"/>
  <c r="M306" i="2"/>
  <c r="L306" i="2"/>
  <c r="K306" i="2"/>
  <c r="J306" i="2"/>
  <c r="I306" i="2"/>
  <c r="E306" i="2"/>
  <c r="D306" i="2"/>
  <c r="C306" i="2"/>
  <c r="E305" i="2"/>
  <c r="D305" i="2"/>
  <c r="C305" i="2"/>
  <c r="E304" i="2"/>
  <c r="D304" i="2"/>
  <c r="C304" i="2"/>
  <c r="E303" i="2"/>
  <c r="D303" i="2"/>
  <c r="C303" i="2"/>
  <c r="E302" i="2"/>
  <c r="D302" i="2"/>
  <c r="C302" i="2"/>
  <c r="E301" i="2"/>
  <c r="D301" i="2"/>
  <c r="C301" i="2"/>
  <c r="P299" i="2"/>
  <c r="O299" i="2"/>
  <c r="N299" i="2"/>
  <c r="M299" i="2"/>
  <c r="L299" i="2"/>
  <c r="K299" i="2"/>
  <c r="J299" i="2"/>
  <c r="I299" i="2"/>
  <c r="E299" i="2"/>
  <c r="D299" i="2"/>
  <c r="C299" i="2"/>
  <c r="P298" i="2"/>
  <c r="O298" i="2"/>
  <c r="N298" i="2"/>
  <c r="M298" i="2"/>
  <c r="L298" i="2"/>
  <c r="K298" i="2"/>
  <c r="J298" i="2"/>
  <c r="I298" i="2"/>
  <c r="E298" i="2"/>
  <c r="D298" i="2"/>
  <c r="C298" i="2"/>
  <c r="E297" i="2"/>
  <c r="D297" i="2"/>
  <c r="C297" i="2"/>
  <c r="E296" i="2"/>
  <c r="D296" i="2"/>
  <c r="C296" i="2"/>
  <c r="E295" i="2"/>
  <c r="D295" i="2"/>
  <c r="C295" i="2"/>
  <c r="E294" i="2"/>
  <c r="D294" i="2"/>
  <c r="C294" i="2"/>
  <c r="E293" i="2"/>
  <c r="D293" i="2"/>
  <c r="C293" i="2"/>
  <c r="E292" i="2"/>
  <c r="D292" i="2"/>
  <c r="C292" i="2"/>
  <c r="P290" i="2"/>
  <c r="O290" i="2"/>
  <c r="N290" i="2"/>
  <c r="M290" i="2"/>
  <c r="L290" i="2"/>
  <c r="K290" i="2"/>
  <c r="J290" i="2"/>
  <c r="I290" i="2"/>
  <c r="E290" i="2"/>
  <c r="D290" i="2"/>
  <c r="C290" i="2"/>
  <c r="P289" i="2"/>
  <c r="O289" i="2"/>
  <c r="N289" i="2"/>
  <c r="M289" i="2"/>
  <c r="L289" i="2"/>
  <c r="K289" i="2"/>
  <c r="J289" i="2"/>
  <c r="I289" i="2"/>
  <c r="E289" i="2"/>
  <c r="D289" i="2"/>
  <c r="C289" i="2"/>
  <c r="P288" i="2"/>
  <c r="O288" i="2"/>
  <c r="N288" i="2"/>
  <c r="M288" i="2"/>
  <c r="L288" i="2"/>
  <c r="K288" i="2"/>
  <c r="J288" i="2"/>
  <c r="I288" i="2"/>
  <c r="E288" i="2"/>
  <c r="D288" i="2"/>
  <c r="C288" i="2"/>
  <c r="P287" i="2"/>
  <c r="O287" i="2"/>
  <c r="N287" i="2"/>
  <c r="M287" i="2"/>
  <c r="L287" i="2"/>
  <c r="K287" i="2"/>
  <c r="J287" i="2"/>
  <c r="I287" i="2"/>
  <c r="E287" i="2"/>
  <c r="D287" i="2"/>
  <c r="C287" i="2"/>
  <c r="E286" i="2"/>
  <c r="D286" i="2"/>
  <c r="P285" i="2"/>
  <c r="E285" i="2"/>
  <c r="D285" i="2"/>
  <c r="E284" i="2"/>
  <c r="D284" i="2"/>
  <c r="E283" i="2"/>
  <c r="D283" i="2"/>
  <c r="P281" i="2"/>
  <c r="O281" i="2"/>
  <c r="N281" i="2"/>
  <c r="M281" i="2"/>
  <c r="L281" i="2"/>
  <c r="K281" i="2"/>
  <c r="J281" i="2"/>
  <c r="I281" i="2"/>
  <c r="E281" i="2"/>
  <c r="D281" i="2"/>
  <c r="C281" i="2"/>
  <c r="P280" i="2"/>
  <c r="O280" i="2"/>
  <c r="N280" i="2"/>
  <c r="M280" i="2"/>
  <c r="L280" i="2"/>
  <c r="K280" i="2"/>
  <c r="J280" i="2"/>
  <c r="I280" i="2"/>
  <c r="E280" i="2"/>
  <c r="D280" i="2"/>
  <c r="C280" i="2"/>
  <c r="P279" i="2"/>
  <c r="O279" i="2"/>
  <c r="N279" i="2"/>
  <c r="M279" i="2"/>
  <c r="L279" i="2"/>
  <c r="K279" i="2"/>
  <c r="J279" i="2"/>
  <c r="I279" i="2"/>
  <c r="E279" i="2"/>
  <c r="D279" i="2"/>
  <c r="C279" i="2"/>
  <c r="P278" i="2"/>
  <c r="O278" i="2"/>
  <c r="N278" i="2"/>
  <c r="M278" i="2"/>
  <c r="L278" i="2"/>
  <c r="K278" i="2"/>
  <c r="J278" i="2"/>
  <c r="I278" i="2"/>
  <c r="E278" i="2"/>
  <c r="D278" i="2"/>
  <c r="C278" i="2"/>
  <c r="E277" i="2"/>
  <c r="D277" i="2"/>
  <c r="C277" i="2"/>
  <c r="L276" i="2"/>
  <c r="E276" i="2"/>
  <c r="D276" i="2"/>
  <c r="C276" i="2"/>
  <c r="O275" i="2"/>
  <c r="E275" i="2"/>
  <c r="D275" i="2"/>
  <c r="C275" i="2"/>
  <c r="E274" i="2"/>
  <c r="D274" i="2"/>
  <c r="C274" i="2"/>
  <c r="P272" i="2"/>
  <c r="O272" i="2"/>
  <c r="N272" i="2"/>
  <c r="M272" i="2"/>
  <c r="L272" i="2"/>
  <c r="K272" i="2"/>
  <c r="J272" i="2"/>
  <c r="I272" i="2"/>
  <c r="E272" i="2"/>
  <c r="D272" i="2"/>
  <c r="C272" i="2"/>
  <c r="P271" i="2"/>
  <c r="O271" i="2"/>
  <c r="N271" i="2"/>
  <c r="M271" i="2"/>
  <c r="L271" i="2"/>
  <c r="K271" i="2"/>
  <c r="J271" i="2"/>
  <c r="I271" i="2"/>
  <c r="E271" i="2"/>
  <c r="D271" i="2"/>
  <c r="C271" i="2"/>
  <c r="P270" i="2"/>
  <c r="O270" i="2"/>
  <c r="N270" i="2"/>
  <c r="M270" i="2"/>
  <c r="L270" i="2"/>
  <c r="K270" i="2"/>
  <c r="J270" i="2"/>
  <c r="I270" i="2"/>
  <c r="E270" i="2"/>
  <c r="D270" i="2"/>
  <c r="C270" i="2"/>
  <c r="P269" i="2"/>
  <c r="O269" i="2"/>
  <c r="N269" i="2"/>
  <c r="M269" i="2"/>
  <c r="L269" i="2"/>
  <c r="K269" i="2"/>
  <c r="J269" i="2"/>
  <c r="I269" i="2"/>
  <c r="E269" i="2"/>
  <c r="D269" i="2"/>
  <c r="C269" i="2"/>
  <c r="E268" i="2"/>
  <c r="D268" i="2"/>
  <c r="C268" i="2"/>
  <c r="L267" i="2"/>
  <c r="E267" i="2"/>
  <c r="D267" i="2"/>
  <c r="C267" i="2"/>
  <c r="O266" i="2"/>
  <c r="E266" i="2"/>
  <c r="D266" i="2"/>
  <c r="C266" i="2"/>
  <c r="E265" i="2"/>
  <c r="D265" i="2"/>
  <c r="C265" i="2"/>
  <c r="P263" i="2"/>
  <c r="O263" i="2"/>
  <c r="N263" i="2"/>
  <c r="M263" i="2"/>
  <c r="L263" i="2"/>
  <c r="K263" i="2"/>
  <c r="J263" i="2"/>
  <c r="I263" i="2"/>
  <c r="E263" i="2"/>
  <c r="D263" i="2"/>
  <c r="C263" i="2"/>
  <c r="P262" i="2"/>
  <c r="O262" i="2"/>
  <c r="N262" i="2"/>
  <c r="M262" i="2"/>
  <c r="L262" i="2"/>
  <c r="K262" i="2"/>
  <c r="J262" i="2"/>
  <c r="I262" i="2"/>
  <c r="E262" i="2"/>
  <c r="D262" i="2"/>
  <c r="C262" i="2"/>
  <c r="P261" i="2"/>
  <c r="O261" i="2"/>
  <c r="N261" i="2"/>
  <c r="M261" i="2"/>
  <c r="L261" i="2"/>
  <c r="K261" i="2"/>
  <c r="J261" i="2"/>
  <c r="I261" i="2"/>
  <c r="E261" i="2"/>
  <c r="D261" i="2"/>
  <c r="C261" i="2"/>
  <c r="P260" i="2"/>
  <c r="O260" i="2"/>
  <c r="N260" i="2"/>
  <c r="M260" i="2"/>
  <c r="L260" i="2"/>
  <c r="K260" i="2"/>
  <c r="J260" i="2"/>
  <c r="I260" i="2"/>
  <c r="E260" i="2"/>
  <c r="D260" i="2"/>
  <c r="C260" i="2"/>
  <c r="E259" i="2"/>
  <c r="D259" i="2"/>
  <c r="C259" i="2"/>
  <c r="L258" i="2"/>
  <c r="E258" i="2"/>
  <c r="D258" i="2"/>
  <c r="C258" i="2"/>
  <c r="O257" i="2"/>
  <c r="E257" i="2"/>
  <c r="D257" i="2"/>
  <c r="C257" i="2"/>
  <c r="E256" i="2"/>
  <c r="D256" i="2"/>
  <c r="C256" i="2"/>
  <c r="P254" i="2"/>
  <c r="O254" i="2"/>
  <c r="N254" i="2"/>
  <c r="M254" i="2"/>
  <c r="L254" i="2"/>
  <c r="K254" i="2"/>
  <c r="J254" i="2"/>
  <c r="I254" i="2"/>
  <c r="E254" i="2"/>
  <c r="D254" i="2"/>
  <c r="C254" i="2"/>
  <c r="P253" i="2"/>
  <c r="O253" i="2"/>
  <c r="N253" i="2"/>
  <c r="M253" i="2"/>
  <c r="L253" i="2"/>
  <c r="K253" i="2"/>
  <c r="J253" i="2"/>
  <c r="I253" i="2"/>
  <c r="E253" i="2"/>
  <c r="D253" i="2"/>
  <c r="C253" i="2"/>
  <c r="O252" i="2"/>
  <c r="K252" i="2"/>
  <c r="E252" i="2"/>
  <c r="D252" i="2"/>
  <c r="C252" i="2"/>
  <c r="N251" i="2"/>
  <c r="E251" i="2"/>
  <c r="D251" i="2"/>
  <c r="C251" i="2"/>
  <c r="E250" i="2"/>
  <c r="D250" i="2"/>
  <c r="C250" i="2"/>
  <c r="L249" i="2"/>
  <c r="E249" i="2"/>
  <c r="D249" i="2"/>
  <c r="C249" i="2"/>
  <c r="O248" i="2"/>
  <c r="K248" i="2"/>
  <c r="E248" i="2"/>
  <c r="D248" i="2"/>
  <c r="C248" i="2"/>
  <c r="N247" i="2"/>
  <c r="E247" i="2"/>
  <c r="D247" i="2"/>
  <c r="C247" i="2"/>
  <c r="P245" i="2"/>
  <c r="O245" i="2"/>
  <c r="N245" i="2"/>
  <c r="M245" i="2"/>
  <c r="L245" i="2"/>
  <c r="K245" i="2"/>
  <c r="J245" i="2"/>
  <c r="I245" i="2"/>
  <c r="E245" i="2"/>
  <c r="D245" i="2"/>
  <c r="C245" i="2"/>
  <c r="P244" i="2"/>
  <c r="O244" i="2"/>
  <c r="N244" i="2"/>
  <c r="M244" i="2"/>
  <c r="L244" i="2"/>
  <c r="K244" i="2"/>
  <c r="J244" i="2"/>
  <c r="I244" i="2"/>
  <c r="E244" i="2"/>
  <c r="D244" i="2"/>
  <c r="C244" i="2"/>
  <c r="P243" i="2"/>
  <c r="O243" i="2"/>
  <c r="N243" i="2"/>
  <c r="M243" i="2"/>
  <c r="L243" i="2"/>
  <c r="K243" i="2"/>
  <c r="J243" i="2"/>
  <c r="I243" i="2"/>
  <c r="E243" i="2"/>
  <c r="D243" i="2"/>
  <c r="C243" i="2"/>
  <c r="P242" i="2"/>
  <c r="O242" i="2"/>
  <c r="N242" i="2"/>
  <c r="M242" i="2"/>
  <c r="L242" i="2"/>
  <c r="K242" i="2"/>
  <c r="J242" i="2"/>
  <c r="I242" i="2"/>
  <c r="E242" i="2"/>
  <c r="D242" i="2"/>
  <c r="C242" i="2"/>
  <c r="E241" i="2"/>
  <c r="D241" i="2"/>
  <c r="C241" i="2"/>
  <c r="L240" i="2"/>
  <c r="E240" i="2"/>
  <c r="C240" i="2"/>
  <c r="O239" i="2"/>
  <c r="K239" i="2"/>
  <c r="E239" i="2"/>
  <c r="D239" i="2"/>
  <c r="C239" i="2"/>
  <c r="N238" i="2"/>
  <c r="E238" i="2"/>
  <c r="D238" i="2"/>
  <c r="C238" i="2"/>
  <c r="P236" i="2"/>
  <c r="O236" i="2"/>
  <c r="N236" i="2"/>
  <c r="M236" i="2"/>
  <c r="L236" i="2"/>
  <c r="K236" i="2"/>
  <c r="J236" i="2"/>
  <c r="I236" i="2"/>
  <c r="E236" i="2"/>
  <c r="D236" i="2"/>
  <c r="C236" i="2"/>
  <c r="P235" i="2"/>
  <c r="O235" i="2"/>
  <c r="N235" i="2"/>
  <c r="M235" i="2"/>
  <c r="L235" i="2"/>
  <c r="K235" i="2"/>
  <c r="J235" i="2"/>
  <c r="I235" i="2"/>
  <c r="E235" i="2"/>
  <c r="D235" i="2"/>
  <c r="C235" i="2"/>
  <c r="P234" i="2"/>
  <c r="O234" i="2"/>
  <c r="N234" i="2"/>
  <c r="M234" i="2"/>
  <c r="L234" i="2"/>
  <c r="K234" i="2"/>
  <c r="J234" i="2"/>
  <c r="I234" i="2"/>
  <c r="E234" i="2"/>
  <c r="D234" i="2"/>
  <c r="C234" i="2"/>
  <c r="P233" i="2"/>
  <c r="O233" i="2"/>
  <c r="N233" i="2"/>
  <c r="M233" i="2"/>
  <c r="L233" i="2"/>
  <c r="K233" i="2"/>
  <c r="J233" i="2"/>
  <c r="I233" i="2"/>
  <c r="E233" i="2"/>
  <c r="D233" i="2"/>
  <c r="C233" i="2"/>
  <c r="E232" i="2"/>
  <c r="C232" i="2"/>
  <c r="L231" i="2"/>
  <c r="E231" i="2"/>
  <c r="D231" i="2"/>
  <c r="C231" i="2"/>
  <c r="O230" i="2"/>
  <c r="K230" i="2"/>
  <c r="E230" i="2"/>
  <c r="D230" i="2"/>
  <c r="C230" i="2"/>
  <c r="N229" i="2"/>
  <c r="E229" i="2"/>
  <c r="D229" i="2"/>
  <c r="C229" i="2"/>
  <c r="P227" i="2"/>
  <c r="O227" i="2"/>
  <c r="N227" i="2"/>
  <c r="M227" i="2"/>
  <c r="L227" i="2"/>
  <c r="K227" i="2"/>
  <c r="J227" i="2"/>
  <c r="I227" i="2"/>
  <c r="E227" i="2"/>
  <c r="D227" i="2"/>
  <c r="C227" i="2"/>
  <c r="P226" i="2"/>
  <c r="O226" i="2"/>
  <c r="N226" i="2"/>
  <c r="M226" i="2"/>
  <c r="L226" i="2"/>
  <c r="K226" i="2"/>
  <c r="J226" i="2"/>
  <c r="I226" i="2"/>
  <c r="E226" i="2"/>
  <c r="D226" i="2"/>
  <c r="C226" i="2"/>
  <c r="P225" i="2"/>
  <c r="O225" i="2"/>
  <c r="N225" i="2"/>
  <c r="M225" i="2"/>
  <c r="L225" i="2"/>
  <c r="K225" i="2"/>
  <c r="J225" i="2"/>
  <c r="I225" i="2"/>
  <c r="E225" i="2"/>
  <c r="D225" i="2"/>
  <c r="C225" i="2"/>
  <c r="E224" i="2"/>
  <c r="D224" i="2"/>
  <c r="C224" i="2"/>
  <c r="P223" i="2"/>
  <c r="E223" i="2"/>
  <c r="D223" i="2"/>
  <c r="C223" i="2"/>
  <c r="O222" i="2"/>
  <c r="E222" i="2"/>
  <c r="D222" i="2"/>
  <c r="C222" i="2"/>
  <c r="E221" i="2"/>
  <c r="D221" i="2"/>
  <c r="C221" i="2"/>
  <c r="E220" i="2"/>
  <c r="D220" i="2"/>
  <c r="C220" i="2"/>
  <c r="P218" i="2"/>
  <c r="O218" i="2"/>
  <c r="N218" i="2"/>
  <c r="M218" i="2"/>
  <c r="L218" i="2"/>
  <c r="K218" i="2"/>
  <c r="J218" i="2"/>
  <c r="I218" i="2"/>
  <c r="E218" i="2"/>
  <c r="D218" i="2"/>
  <c r="C218" i="2"/>
  <c r="P217" i="2"/>
  <c r="O217" i="2"/>
  <c r="N217" i="2"/>
  <c r="M217" i="2"/>
  <c r="L217" i="2"/>
  <c r="K217" i="2"/>
  <c r="J217" i="2"/>
  <c r="I217" i="2"/>
  <c r="E217" i="2"/>
  <c r="D217" i="2"/>
  <c r="C217" i="2"/>
  <c r="P216" i="2"/>
  <c r="O216" i="2"/>
  <c r="N216" i="2"/>
  <c r="M216" i="2"/>
  <c r="L216" i="2"/>
  <c r="K216" i="2"/>
  <c r="J216" i="2"/>
  <c r="I216" i="2"/>
  <c r="E216" i="2"/>
  <c r="D216" i="2"/>
  <c r="C216" i="2"/>
  <c r="N215" i="2"/>
  <c r="E215" i="2"/>
  <c r="D215" i="2"/>
  <c r="C215" i="2"/>
  <c r="E214" i="2"/>
  <c r="D214" i="2"/>
  <c r="C214" i="2"/>
  <c r="L213" i="2"/>
  <c r="E213" i="2"/>
  <c r="D213" i="2"/>
  <c r="C213" i="2"/>
  <c r="K212" i="2"/>
  <c r="J212" i="2"/>
  <c r="E212" i="2"/>
  <c r="D212" i="2"/>
  <c r="C212" i="2"/>
  <c r="N211" i="2"/>
  <c r="E211" i="2"/>
  <c r="D211" i="2"/>
  <c r="C211" i="2"/>
  <c r="P209" i="2"/>
  <c r="O209" i="2"/>
  <c r="N209" i="2"/>
  <c r="M209" i="2"/>
  <c r="L209" i="2"/>
  <c r="K209" i="2"/>
  <c r="J209" i="2"/>
  <c r="I209" i="2"/>
  <c r="E209" i="2"/>
  <c r="D209" i="2"/>
  <c r="C209" i="2"/>
  <c r="P208" i="2"/>
  <c r="O208" i="2"/>
  <c r="N208" i="2"/>
  <c r="M208" i="2"/>
  <c r="L208" i="2"/>
  <c r="K208" i="2"/>
  <c r="J208" i="2"/>
  <c r="I208" i="2"/>
  <c r="E208" i="2"/>
  <c r="D208" i="2"/>
  <c r="C208" i="2"/>
  <c r="P207" i="2"/>
  <c r="O207" i="2"/>
  <c r="N207" i="2"/>
  <c r="M207" i="2"/>
  <c r="L207" i="2"/>
  <c r="K207" i="2"/>
  <c r="J207" i="2"/>
  <c r="I207" i="2"/>
  <c r="E207" i="2"/>
  <c r="D207" i="2"/>
  <c r="C207" i="2"/>
  <c r="E206" i="2"/>
  <c r="D206" i="2"/>
  <c r="C206" i="2"/>
  <c r="P205" i="2"/>
  <c r="E205" i="2"/>
  <c r="D205" i="2"/>
  <c r="C205" i="2"/>
  <c r="O204" i="2"/>
  <c r="E204" i="2"/>
  <c r="C204" i="2"/>
  <c r="E203" i="2"/>
  <c r="D203" i="2"/>
  <c r="C203" i="2"/>
  <c r="E202" i="2"/>
  <c r="D202" i="2"/>
  <c r="C202" i="2"/>
  <c r="P200" i="2"/>
  <c r="O200" i="2"/>
  <c r="N200" i="2"/>
  <c r="M200" i="2"/>
  <c r="L200" i="2"/>
  <c r="K200" i="2"/>
  <c r="J200" i="2"/>
  <c r="I200" i="2"/>
  <c r="E200" i="2"/>
  <c r="D200" i="2"/>
  <c r="C200" i="2"/>
  <c r="P199" i="2"/>
  <c r="O199" i="2"/>
  <c r="N199" i="2"/>
  <c r="M199" i="2"/>
  <c r="L199" i="2"/>
  <c r="K199" i="2"/>
  <c r="J199" i="2"/>
  <c r="I199" i="2"/>
  <c r="E199" i="2"/>
  <c r="D199" i="2"/>
  <c r="C199" i="2"/>
  <c r="P198" i="2"/>
  <c r="O198" i="2"/>
  <c r="N198" i="2"/>
  <c r="M198" i="2"/>
  <c r="L198" i="2"/>
  <c r="K198" i="2"/>
  <c r="J198" i="2"/>
  <c r="I198" i="2"/>
  <c r="E198" i="2"/>
  <c r="D198" i="2"/>
  <c r="C198" i="2"/>
  <c r="P197" i="2"/>
  <c r="O197" i="2"/>
  <c r="N197" i="2"/>
  <c r="M197" i="2"/>
  <c r="L197" i="2"/>
  <c r="K197" i="2"/>
  <c r="J197" i="2"/>
  <c r="I197" i="2"/>
  <c r="E197" i="2"/>
  <c r="D197" i="2"/>
  <c r="C197" i="2"/>
  <c r="P196" i="2"/>
  <c r="O196" i="2"/>
  <c r="N196" i="2"/>
  <c r="M196" i="2"/>
  <c r="L196" i="2"/>
  <c r="K196" i="2"/>
  <c r="J196" i="2"/>
  <c r="I196" i="2"/>
  <c r="E196" i="2"/>
  <c r="D196" i="2"/>
  <c r="C196" i="2"/>
  <c r="P195" i="2"/>
  <c r="O195" i="2"/>
  <c r="N195" i="2"/>
  <c r="M195" i="2"/>
  <c r="L195" i="2"/>
  <c r="K195" i="2"/>
  <c r="J195" i="2"/>
  <c r="I195" i="2"/>
  <c r="E195" i="2"/>
  <c r="D195" i="2"/>
  <c r="C195" i="2"/>
  <c r="P194" i="2"/>
  <c r="O194" i="2"/>
  <c r="N194" i="2"/>
  <c r="M194" i="2"/>
  <c r="L194" i="2"/>
  <c r="K194" i="2"/>
  <c r="J194" i="2"/>
  <c r="I194" i="2"/>
  <c r="E194" i="2"/>
  <c r="D194" i="2"/>
  <c r="C194" i="2"/>
  <c r="P193" i="2"/>
  <c r="O193" i="2"/>
  <c r="N193" i="2"/>
  <c r="M193" i="2"/>
  <c r="L193" i="2"/>
  <c r="K193" i="2"/>
  <c r="J193" i="2"/>
  <c r="I193" i="2"/>
  <c r="E193" i="2"/>
  <c r="D193" i="2"/>
  <c r="C193" i="2"/>
  <c r="P191" i="2"/>
  <c r="O191" i="2"/>
  <c r="N191" i="2"/>
  <c r="M191" i="2"/>
  <c r="L191" i="2"/>
  <c r="K191" i="2"/>
  <c r="J191" i="2"/>
  <c r="I191" i="2"/>
  <c r="E191" i="2"/>
  <c r="D191" i="2"/>
  <c r="C191" i="2"/>
  <c r="P190" i="2"/>
  <c r="O190" i="2"/>
  <c r="N190" i="2"/>
  <c r="M190" i="2"/>
  <c r="L190" i="2"/>
  <c r="K190" i="2"/>
  <c r="J190" i="2"/>
  <c r="I190" i="2"/>
  <c r="E190" i="2"/>
  <c r="D190" i="2"/>
  <c r="C190" i="2"/>
  <c r="E189" i="2"/>
  <c r="D189" i="2"/>
  <c r="C189" i="2"/>
  <c r="E188" i="2"/>
  <c r="D188" i="2"/>
  <c r="C188" i="2"/>
  <c r="P187" i="2"/>
  <c r="E187" i="2"/>
  <c r="D187" i="2"/>
  <c r="C187" i="2"/>
  <c r="O186" i="2"/>
  <c r="E186" i="2"/>
  <c r="D186" i="2"/>
  <c r="C186" i="2"/>
  <c r="E185" i="2"/>
  <c r="D185" i="2"/>
  <c r="C185" i="2"/>
  <c r="E184" i="2"/>
  <c r="D184" i="2"/>
  <c r="C184" i="2"/>
  <c r="P182" i="2"/>
  <c r="O182" i="2"/>
  <c r="N182" i="2"/>
  <c r="M182" i="2"/>
  <c r="L182" i="2"/>
  <c r="K182" i="2"/>
  <c r="J182" i="2"/>
  <c r="I182" i="2"/>
  <c r="E182" i="2"/>
  <c r="D182" i="2"/>
  <c r="C182" i="2"/>
  <c r="P181" i="2"/>
  <c r="O181" i="2"/>
  <c r="N181" i="2"/>
  <c r="M181" i="2"/>
  <c r="L181" i="2"/>
  <c r="K181" i="2"/>
  <c r="J181" i="2"/>
  <c r="I181" i="2"/>
  <c r="E181" i="2"/>
  <c r="D181" i="2"/>
  <c r="C181" i="2"/>
  <c r="E180" i="2"/>
  <c r="D180" i="2"/>
  <c r="C180" i="2"/>
  <c r="E179" i="2"/>
  <c r="D179" i="2"/>
  <c r="C179" i="2"/>
  <c r="P178" i="2"/>
  <c r="N178" i="2"/>
  <c r="E178" i="2"/>
  <c r="D178" i="2"/>
  <c r="C178" i="2"/>
  <c r="L177" i="2"/>
  <c r="K177" i="2"/>
  <c r="E177" i="2"/>
  <c r="D177" i="2"/>
  <c r="C177" i="2"/>
  <c r="N176" i="2"/>
  <c r="E176" i="2"/>
  <c r="D176" i="2"/>
  <c r="C176" i="2"/>
  <c r="E175" i="2"/>
  <c r="D175" i="2"/>
  <c r="C175" i="2"/>
  <c r="P173" i="2"/>
  <c r="O173" i="2"/>
  <c r="N173" i="2"/>
  <c r="M173" i="2"/>
  <c r="L173" i="2"/>
  <c r="K173" i="2"/>
  <c r="J173" i="2"/>
  <c r="I173" i="2"/>
  <c r="E173" i="2"/>
  <c r="D173" i="2"/>
  <c r="C173" i="2"/>
  <c r="P172" i="2"/>
  <c r="O172" i="2"/>
  <c r="N172" i="2"/>
  <c r="M172" i="2"/>
  <c r="L172" i="2"/>
  <c r="K172" i="2"/>
  <c r="J172" i="2"/>
  <c r="I172" i="2"/>
  <c r="E172" i="2"/>
  <c r="D172" i="2"/>
  <c r="C172" i="2"/>
  <c r="P171" i="2"/>
  <c r="O171" i="2"/>
  <c r="N171" i="2"/>
  <c r="M171" i="2"/>
  <c r="L171" i="2"/>
  <c r="K171" i="2"/>
  <c r="J171" i="2"/>
  <c r="I171" i="2"/>
  <c r="E171" i="2"/>
  <c r="D171" i="2"/>
  <c r="C171" i="2"/>
  <c r="P170" i="2"/>
  <c r="O170" i="2"/>
  <c r="N170" i="2"/>
  <c r="M170" i="2"/>
  <c r="L170" i="2"/>
  <c r="K170" i="2"/>
  <c r="J170" i="2"/>
  <c r="I170" i="2"/>
  <c r="E170" i="2"/>
  <c r="D170" i="2"/>
  <c r="C170" i="2"/>
  <c r="P169" i="2"/>
  <c r="O169" i="2"/>
  <c r="E169" i="2"/>
  <c r="D169" i="2"/>
  <c r="C169" i="2"/>
  <c r="K168" i="2"/>
  <c r="E168" i="2"/>
  <c r="D168" i="2"/>
  <c r="C168" i="2"/>
  <c r="E167" i="2"/>
  <c r="D167" i="2"/>
  <c r="C167" i="2"/>
  <c r="P166" i="2"/>
  <c r="E166" i="2"/>
  <c r="D166" i="2"/>
  <c r="C166" i="2"/>
  <c r="P164" i="2"/>
  <c r="O164" i="2"/>
  <c r="N164" i="2"/>
  <c r="M164" i="2"/>
  <c r="L164" i="2"/>
  <c r="K164" i="2"/>
  <c r="J164" i="2"/>
  <c r="I164" i="2"/>
  <c r="E164" i="2"/>
  <c r="D164" i="2"/>
  <c r="C164" i="2"/>
  <c r="P163" i="2"/>
  <c r="O163" i="2"/>
  <c r="N163" i="2"/>
  <c r="M163" i="2"/>
  <c r="L163" i="2"/>
  <c r="K163" i="2"/>
  <c r="J163" i="2"/>
  <c r="I163" i="2"/>
  <c r="E163" i="2"/>
  <c r="D163" i="2"/>
  <c r="C163" i="2"/>
  <c r="P162" i="2"/>
  <c r="O162" i="2"/>
  <c r="N162" i="2"/>
  <c r="M162" i="2"/>
  <c r="L162" i="2"/>
  <c r="K162" i="2"/>
  <c r="J162" i="2"/>
  <c r="I162" i="2"/>
  <c r="E162" i="2"/>
  <c r="D162" i="2"/>
  <c r="C162" i="2"/>
  <c r="P161" i="2"/>
  <c r="O161" i="2"/>
  <c r="N161" i="2"/>
  <c r="M161" i="2"/>
  <c r="L161" i="2"/>
  <c r="K161" i="2"/>
  <c r="J161" i="2"/>
  <c r="I161" i="2"/>
  <c r="E161" i="2"/>
  <c r="D161" i="2"/>
  <c r="C161" i="2"/>
  <c r="P160" i="2"/>
  <c r="O160" i="2"/>
  <c r="E160" i="2"/>
  <c r="D160" i="2"/>
  <c r="C160" i="2"/>
  <c r="K159" i="2"/>
  <c r="E159" i="2"/>
  <c r="D159" i="2"/>
  <c r="C159" i="2"/>
  <c r="E158" i="2"/>
  <c r="D158" i="2"/>
  <c r="C158" i="2"/>
  <c r="P157" i="2"/>
  <c r="E157" i="2"/>
  <c r="D157" i="2"/>
  <c r="C157" i="2"/>
  <c r="P155" i="2"/>
  <c r="O155" i="2"/>
  <c r="N155" i="2"/>
  <c r="M155" i="2"/>
  <c r="L155" i="2"/>
  <c r="K155" i="2"/>
  <c r="J155" i="2"/>
  <c r="I155" i="2"/>
  <c r="E155" i="2"/>
  <c r="D155" i="2"/>
  <c r="C155" i="2"/>
  <c r="P154" i="2"/>
  <c r="O154" i="2"/>
  <c r="N154" i="2"/>
  <c r="M154" i="2"/>
  <c r="L154" i="2"/>
  <c r="K154" i="2"/>
  <c r="J154" i="2"/>
  <c r="I154" i="2"/>
  <c r="E154" i="2"/>
  <c r="D154" i="2"/>
  <c r="C154" i="2"/>
  <c r="P153" i="2"/>
  <c r="O153" i="2"/>
  <c r="N153" i="2"/>
  <c r="M153" i="2"/>
  <c r="L153" i="2"/>
  <c r="K153" i="2"/>
  <c r="J153" i="2"/>
  <c r="I153" i="2"/>
  <c r="E153" i="2"/>
  <c r="D153" i="2"/>
  <c r="C153" i="2"/>
  <c r="P152" i="2"/>
  <c r="E152" i="2"/>
  <c r="D152" i="2"/>
  <c r="C152" i="2"/>
  <c r="P151" i="2"/>
  <c r="O151" i="2"/>
  <c r="E151" i="2"/>
  <c r="D151" i="2"/>
  <c r="C151" i="2"/>
  <c r="K150" i="2"/>
  <c r="E150" i="2"/>
  <c r="D150" i="2"/>
  <c r="C150" i="2"/>
  <c r="E149" i="2"/>
  <c r="D149" i="2"/>
  <c r="C149" i="2"/>
  <c r="P148" i="2"/>
  <c r="E148" i="2"/>
  <c r="D148" i="2"/>
  <c r="C148" i="2"/>
  <c r="P146" i="2"/>
  <c r="O146" i="2"/>
  <c r="N146" i="2"/>
  <c r="M146" i="2"/>
  <c r="L146" i="2"/>
  <c r="K146" i="2"/>
  <c r="J146" i="2"/>
  <c r="I146" i="2"/>
  <c r="E146" i="2"/>
  <c r="D146" i="2"/>
  <c r="C146" i="2"/>
  <c r="P145" i="2"/>
  <c r="O145" i="2"/>
  <c r="N145" i="2"/>
  <c r="M145" i="2"/>
  <c r="L145" i="2"/>
  <c r="K145" i="2"/>
  <c r="J145" i="2"/>
  <c r="I145" i="2"/>
  <c r="E145" i="2"/>
  <c r="D145" i="2"/>
  <c r="C145" i="2"/>
  <c r="P144" i="2"/>
  <c r="O144" i="2"/>
  <c r="N144" i="2"/>
  <c r="M144" i="2"/>
  <c r="L144" i="2"/>
  <c r="K144" i="2"/>
  <c r="J144" i="2"/>
  <c r="I144" i="2"/>
  <c r="E144" i="2"/>
  <c r="D144" i="2"/>
  <c r="C144" i="2"/>
  <c r="P143" i="2"/>
  <c r="O143" i="2"/>
  <c r="N143" i="2"/>
  <c r="M143" i="2"/>
  <c r="L143" i="2"/>
  <c r="K143" i="2"/>
  <c r="J143" i="2"/>
  <c r="I143" i="2"/>
  <c r="E143" i="2"/>
  <c r="D143" i="2"/>
  <c r="C143" i="2"/>
  <c r="P142" i="2"/>
  <c r="O142" i="2"/>
  <c r="E142" i="2"/>
  <c r="D142" i="2"/>
  <c r="C142" i="2"/>
  <c r="K141" i="2"/>
  <c r="E141" i="2"/>
  <c r="D141" i="2"/>
  <c r="C141" i="2"/>
  <c r="E140" i="2"/>
  <c r="D140" i="2"/>
  <c r="C140" i="2"/>
  <c r="P139" i="2"/>
  <c r="E139" i="2"/>
  <c r="D139" i="2"/>
  <c r="C139" i="2"/>
  <c r="P137" i="2"/>
  <c r="O137" i="2"/>
  <c r="N137" i="2"/>
  <c r="M137" i="2"/>
  <c r="L137" i="2"/>
  <c r="K137" i="2"/>
  <c r="J137" i="2"/>
  <c r="I137" i="2"/>
  <c r="E137" i="2"/>
  <c r="D137" i="2"/>
  <c r="C137" i="2"/>
  <c r="P136" i="2"/>
  <c r="O136" i="2"/>
  <c r="N136" i="2"/>
  <c r="M136" i="2"/>
  <c r="L136" i="2"/>
  <c r="K136" i="2"/>
  <c r="J136" i="2"/>
  <c r="I136" i="2"/>
  <c r="E136" i="2"/>
  <c r="D136" i="2"/>
  <c r="C136" i="2"/>
  <c r="P135" i="2"/>
  <c r="O135" i="2"/>
  <c r="N135" i="2"/>
  <c r="M135" i="2"/>
  <c r="L135" i="2"/>
  <c r="K135" i="2"/>
  <c r="J135" i="2"/>
  <c r="I135" i="2"/>
  <c r="E135" i="2"/>
  <c r="D135" i="2"/>
  <c r="C135" i="2"/>
  <c r="P134" i="2"/>
  <c r="O134" i="2"/>
  <c r="N134" i="2"/>
  <c r="M134" i="2"/>
  <c r="L134" i="2"/>
  <c r="K134" i="2"/>
  <c r="J134" i="2"/>
  <c r="I134" i="2"/>
  <c r="E134" i="2"/>
  <c r="D134" i="2"/>
  <c r="C134" i="2"/>
  <c r="P133" i="2"/>
  <c r="O133" i="2"/>
  <c r="E133" i="2"/>
  <c r="D133" i="2"/>
  <c r="C133" i="2"/>
  <c r="K132" i="2"/>
  <c r="E132" i="2"/>
  <c r="D132" i="2"/>
  <c r="C132" i="2"/>
  <c r="E131" i="2"/>
  <c r="D131" i="2"/>
  <c r="C131" i="2"/>
  <c r="P130" i="2"/>
  <c r="E130" i="2"/>
  <c r="D130" i="2"/>
  <c r="C130" i="2"/>
  <c r="P128" i="2"/>
  <c r="O128" i="2"/>
  <c r="N128" i="2"/>
  <c r="M128" i="2"/>
  <c r="L128" i="2"/>
  <c r="K128" i="2"/>
  <c r="J128" i="2"/>
  <c r="I128" i="2"/>
  <c r="E128" i="2"/>
  <c r="D128" i="2"/>
  <c r="C128" i="2"/>
  <c r="P127" i="2"/>
  <c r="O127" i="2"/>
  <c r="N127" i="2"/>
  <c r="M127" i="2"/>
  <c r="L127" i="2"/>
  <c r="K127" i="2"/>
  <c r="J127" i="2"/>
  <c r="I127" i="2"/>
  <c r="E127" i="2"/>
  <c r="D127" i="2"/>
  <c r="C127" i="2"/>
  <c r="P126" i="2"/>
  <c r="O126" i="2"/>
  <c r="N126" i="2"/>
  <c r="M126" i="2"/>
  <c r="L126" i="2"/>
  <c r="K126" i="2"/>
  <c r="J126" i="2"/>
  <c r="I126" i="2"/>
  <c r="E126" i="2"/>
  <c r="D126" i="2"/>
  <c r="C126" i="2"/>
  <c r="P125" i="2"/>
  <c r="E125" i="2"/>
  <c r="D125" i="2"/>
  <c r="C125" i="2"/>
  <c r="P124" i="2"/>
  <c r="O124" i="2"/>
  <c r="E124" i="2"/>
  <c r="D124" i="2"/>
  <c r="C124" i="2"/>
  <c r="K123" i="2"/>
  <c r="E123" i="2"/>
  <c r="D123" i="2"/>
  <c r="C123" i="2"/>
  <c r="E122" i="2"/>
  <c r="D122" i="2"/>
  <c r="C122" i="2"/>
  <c r="P121" i="2"/>
  <c r="E121" i="2"/>
  <c r="D121" i="2"/>
  <c r="C121" i="2"/>
  <c r="P119" i="2"/>
  <c r="O119" i="2"/>
  <c r="E119" i="2"/>
  <c r="D119" i="2"/>
  <c r="C119" i="2"/>
  <c r="K118" i="2"/>
  <c r="E118" i="2"/>
  <c r="D118" i="2"/>
  <c r="C118" i="2"/>
  <c r="E117" i="2"/>
  <c r="D117" i="2"/>
  <c r="C117" i="2"/>
  <c r="P116" i="2"/>
  <c r="E116" i="2"/>
  <c r="D116" i="2"/>
  <c r="C116" i="2"/>
  <c r="P115" i="2"/>
  <c r="O115" i="2"/>
  <c r="E115" i="2"/>
  <c r="D115" i="2"/>
  <c r="C115" i="2"/>
  <c r="K114" i="2"/>
  <c r="E114" i="2"/>
  <c r="D114" i="2"/>
  <c r="C114" i="2"/>
  <c r="E113" i="2"/>
  <c r="D113" i="2"/>
  <c r="C113" i="2"/>
  <c r="P112" i="2"/>
  <c r="E112" i="2"/>
  <c r="D112" i="2"/>
  <c r="C112" i="2"/>
  <c r="P110" i="2"/>
  <c r="O110" i="2"/>
  <c r="N110" i="2"/>
  <c r="M110" i="2"/>
  <c r="L110" i="2"/>
  <c r="K110" i="2"/>
  <c r="J110" i="2"/>
  <c r="I110" i="2"/>
  <c r="E110" i="2"/>
  <c r="D110" i="2"/>
  <c r="C110" i="2"/>
  <c r="P109" i="2"/>
  <c r="O109" i="2"/>
  <c r="N109" i="2"/>
  <c r="M109" i="2"/>
  <c r="L109" i="2"/>
  <c r="K109" i="2"/>
  <c r="J109" i="2"/>
  <c r="I109" i="2"/>
  <c r="E109" i="2"/>
  <c r="D109" i="2"/>
  <c r="C109" i="2"/>
  <c r="P108" i="2"/>
  <c r="O108" i="2"/>
  <c r="N108" i="2"/>
  <c r="M108" i="2"/>
  <c r="L108" i="2"/>
  <c r="K108" i="2"/>
  <c r="J108" i="2"/>
  <c r="I108" i="2"/>
  <c r="E108" i="2"/>
  <c r="D108" i="2"/>
  <c r="C108" i="2"/>
  <c r="P107" i="2"/>
  <c r="E107" i="2"/>
  <c r="D107" i="2"/>
  <c r="C107" i="2"/>
  <c r="P106" i="2"/>
  <c r="O106" i="2"/>
  <c r="E106" i="2"/>
  <c r="C106" i="2"/>
  <c r="K105" i="2"/>
  <c r="E105" i="2"/>
  <c r="D105" i="2"/>
  <c r="C105" i="2"/>
  <c r="E104" i="2"/>
  <c r="D104" i="2"/>
  <c r="C104" i="2"/>
  <c r="P103" i="2"/>
  <c r="L103" i="2"/>
  <c r="J103" i="2"/>
  <c r="E103" i="2"/>
  <c r="D103" i="2"/>
  <c r="C103" i="2"/>
  <c r="P101" i="2"/>
  <c r="O101" i="2"/>
  <c r="N101" i="2"/>
  <c r="M101" i="2"/>
  <c r="L101" i="2"/>
  <c r="K101" i="2"/>
  <c r="J101" i="2"/>
  <c r="I101" i="2"/>
  <c r="E101" i="2"/>
  <c r="D101" i="2"/>
  <c r="C101" i="2"/>
  <c r="P100" i="2"/>
  <c r="O100" i="2"/>
  <c r="N100" i="2"/>
  <c r="M100" i="2"/>
  <c r="L100" i="2"/>
  <c r="K100" i="2"/>
  <c r="J100" i="2"/>
  <c r="I100" i="2"/>
  <c r="E100" i="2"/>
  <c r="D100" i="2"/>
  <c r="C100" i="2"/>
  <c r="P99" i="2"/>
  <c r="O99" i="2"/>
  <c r="N99" i="2"/>
  <c r="M99" i="2"/>
  <c r="L99" i="2"/>
  <c r="K99" i="2"/>
  <c r="J99" i="2"/>
  <c r="I99" i="2"/>
  <c r="E99" i="2"/>
  <c r="D99" i="2"/>
  <c r="C99" i="2"/>
  <c r="E98" i="2"/>
  <c r="D98" i="2"/>
  <c r="C98" i="2"/>
  <c r="P97" i="2"/>
  <c r="O97" i="2"/>
  <c r="K97" i="2"/>
  <c r="E97" i="2"/>
  <c r="D97" i="2"/>
  <c r="C97" i="2"/>
  <c r="P96" i="2"/>
  <c r="L96" i="2"/>
  <c r="K96" i="2"/>
  <c r="E96" i="2"/>
  <c r="D96" i="2"/>
  <c r="C96" i="2"/>
  <c r="K95" i="2"/>
  <c r="E95" i="2"/>
  <c r="D95" i="2"/>
  <c r="C95" i="2"/>
  <c r="E94" i="2"/>
  <c r="D94" i="2"/>
  <c r="C94" i="2"/>
  <c r="P92" i="2"/>
  <c r="O92" i="2"/>
  <c r="N92" i="2"/>
  <c r="M92" i="2"/>
  <c r="L92" i="2"/>
  <c r="K92" i="2"/>
  <c r="J92" i="2"/>
  <c r="I92" i="2"/>
  <c r="E92" i="2"/>
  <c r="D92" i="2"/>
  <c r="C92" i="2"/>
  <c r="P91" i="2"/>
  <c r="O91" i="2"/>
  <c r="N91" i="2"/>
  <c r="M91" i="2"/>
  <c r="L91" i="2"/>
  <c r="K91" i="2"/>
  <c r="J91" i="2"/>
  <c r="I91" i="2"/>
  <c r="E91" i="2"/>
  <c r="D91" i="2"/>
  <c r="C91" i="2"/>
  <c r="P90" i="2"/>
  <c r="O90" i="2"/>
  <c r="N90" i="2"/>
  <c r="M90" i="2"/>
  <c r="L90" i="2"/>
  <c r="K90" i="2"/>
  <c r="J90" i="2"/>
  <c r="I90" i="2"/>
  <c r="E90" i="2"/>
  <c r="D90" i="2"/>
  <c r="C90" i="2"/>
  <c r="P89" i="2"/>
  <c r="L89" i="2"/>
  <c r="J89" i="2"/>
  <c r="E89" i="2"/>
  <c r="D89" i="2"/>
  <c r="C89" i="2"/>
  <c r="L88" i="2"/>
  <c r="E88" i="2"/>
  <c r="D88" i="2"/>
  <c r="C88" i="2"/>
  <c r="O87" i="2"/>
  <c r="N87" i="2"/>
  <c r="E87" i="2"/>
  <c r="D87" i="2"/>
  <c r="C87" i="2"/>
  <c r="O86" i="2"/>
  <c r="N86" i="2"/>
  <c r="E86" i="2"/>
  <c r="D86" i="2"/>
  <c r="C86" i="2"/>
  <c r="P85" i="2"/>
  <c r="L85" i="2"/>
  <c r="J85" i="2"/>
  <c r="E85" i="2"/>
  <c r="D85" i="2"/>
  <c r="C85" i="2"/>
  <c r="P83" i="2"/>
  <c r="O83" i="2"/>
  <c r="N83" i="2"/>
  <c r="M83" i="2"/>
  <c r="L83" i="2"/>
  <c r="K83" i="2"/>
  <c r="J83" i="2"/>
  <c r="I83" i="2"/>
  <c r="E83" i="2"/>
  <c r="D83" i="2"/>
  <c r="C83" i="2"/>
  <c r="P82" i="2"/>
  <c r="O82" i="2"/>
  <c r="N82" i="2"/>
  <c r="M82" i="2"/>
  <c r="L82" i="2"/>
  <c r="K82" i="2"/>
  <c r="J82" i="2"/>
  <c r="I82" i="2"/>
  <c r="E82" i="2"/>
  <c r="D82" i="2"/>
  <c r="C82" i="2"/>
  <c r="P81" i="2"/>
  <c r="O81" i="2"/>
  <c r="N81" i="2"/>
  <c r="M81" i="2"/>
  <c r="L81" i="2"/>
  <c r="K81" i="2"/>
  <c r="J81" i="2"/>
  <c r="I81" i="2"/>
  <c r="E81" i="2"/>
  <c r="D81" i="2"/>
  <c r="C81" i="2"/>
  <c r="E80" i="2"/>
  <c r="D80" i="2"/>
  <c r="C80" i="2"/>
  <c r="P79" i="2"/>
  <c r="O79" i="2"/>
  <c r="K79" i="2"/>
  <c r="E79" i="2"/>
  <c r="D79" i="2"/>
  <c r="C79" i="2"/>
  <c r="P78" i="2"/>
  <c r="L78" i="2"/>
  <c r="K78" i="2"/>
  <c r="E78" i="2"/>
  <c r="D78" i="2"/>
  <c r="C78" i="2"/>
  <c r="K77" i="2"/>
  <c r="E77" i="2"/>
  <c r="D77" i="2"/>
  <c r="C77" i="2"/>
  <c r="E76" i="2"/>
  <c r="D76" i="2"/>
  <c r="C76" i="2"/>
  <c r="P74" i="2"/>
  <c r="O74" i="2"/>
  <c r="N74" i="2"/>
  <c r="M74" i="2"/>
  <c r="L74" i="2"/>
  <c r="K74" i="2"/>
  <c r="J74" i="2"/>
  <c r="I74" i="2"/>
  <c r="E74" i="2"/>
  <c r="D74" i="2"/>
  <c r="C74" i="2"/>
  <c r="P73" i="2"/>
  <c r="O73" i="2"/>
  <c r="N73" i="2"/>
  <c r="M73" i="2"/>
  <c r="L73" i="2"/>
  <c r="K73" i="2"/>
  <c r="J73" i="2"/>
  <c r="I73" i="2"/>
  <c r="E73" i="2"/>
  <c r="D73" i="2"/>
  <c r="C73" i="2"/>
  <c r="L72" i="2"/>
  <c r="E72" i="2"/>
  <c r="D72" i="2"/>
  <c r="C72" i="2"/>
  <c r="P71" i="2"/>
  <c r="O71" i="2"/>
  <c r="L71" i="2"/>
  <c r="K71" i="2"/>
  <c r="E71" i="2"/>
  <c r="D71" i="2"/>
  <c r="C71" i="2"/>
  <c r="O70" i="2"/>
  <c r="N70" i="2"/>
  <c r="K70" i="2"/>
  <c r="J70" i="2"/>
  <c r="E70" i="2"/>
  <c r="D70" i="2"/>
  <c r="C70" i="2"/>
  <c r="E69" i="2"/>
  <c r="D69" i="2"/>
  <c r="C69" i="2"/>
  <c r="P68" i="2"/>
  <c r="L68" i="2"/>
  <c r="E68" i="2"/>
  <c r="D68" i="2"/>
  <c r="C68" i="2"/>
  <c r="P67" i="2"/>
  <c r="O67" i="2"/>
  <c r="L67" i="2"/>
  <c r="K67" i="2"/>
  <c r="E67" i="2"/>
  <c r="D67" i="2"/>
  <c r="C67" i="2"/>
  <c r="P65" i="2"/>
  <c r="O65" i="2"/>
  <c r="N65" i="2"/>
  <c r="M65" i="2"/>
  <c r="L65" i="2"/>
  <c r="K65" i="2"/>
  <c r="J65" i="2"/>
  <c r="I65" i="2"/>
  <c r="E65" i="2"/>
  <c r="D65" i="2"/>
  <c r="C65" i="2"/>
  <c r="P64" i="2"/>
  <c r="O64" i="2"/>
  <c r="N64" i="2"/>
  <c r="M64" i="2"/>
  <c r="L64" i="2"/>
  <c r="K64" i="2"/>
  <c r="J64" i="2"/>
  <c r="I64" i="2"/>
  <c r="E64" i="2"/>
  <c r="D64" i="2"/>
  <c r="C64" i="2"/>
  <c r="P63" i="2"/>
  <c r="E63" i="2"/>
  <c r="D63" i="2"/>
  <c r="C63" i="2"/>
  <c r="E62" i="2"/>
  <c r="D62" i="2"/>
  <c r="C62" i="2"/>
  <c r="E61" i="2"/>
  <c r="D61" i="2"/>
  <c r="C61" i="2"/>
  <c r="E60" i="2"/>
  <c r="D60" i="2"/>
  <c r="C60" i="2"/>
  <c r="E59" i="2"/>
  <c r="D59" i="2"/>
  <c r="C59" i="2"/>
  <c r="E58" i="2"/>
  <c r="D58" i="2"/>
  <c r="C58" i="2"/>
  <c r="P56" i="2"/>
  <c r="O56" i="2"/>
  <c r="N56" i="2"/>
  <c r="M56" i="2"/>
  <c r="L56" i="2"/>
  <c r="K56" i="2"/>
  <c r="J56" i="2"/>
  <c r="I56" i="2"/>
  <c r="E56" i="2"/>
  <c r="D56" i="2"/>
  <c r="C56" i="2"/>
  <c r="P55" i="2"/>
  <c r="O55" i="2"/>
  <c r="N55" i="2"/>
  <c r="M55" i="2"/>
  <c r="L55" i="2"/>
  <c r="K55" i="2"/>
  <c r="J55" i="2"/>
  <c r="I55" i="2"/>
  <c r="E55" i="2"/>
  <c r="D55" i="2"/>
  <c r="C55" i="2"/>
  <c r="E54" i="2"/>
  <c r="D54" i="2"/>
  <c r="C54" i="2"/>
  <c r="E53" i="2"/>
  <c r="D53" i="2"/>
  <c r="C53" i="2"/>
  <c r="E52" i="2"/>
  <c r="D52" i="2"/>
  <c r="C52" i="2"/>
  <c r="E51" i="2"/>
  <c r="D51" i="2"/>
  <c r="C51" i="2"/>
  <c r="E50" i="2"/>
  <c r="D50" i="2"/>
  <c r="C50" i="2"/>
  <c r="E49" i="2"/>
  <c r="D49" i="2"/>
  <c r="C49" i="2"/>
  <c r="P47" i="2"/>
  <c r="O47" i="2"/>
  <c r="N47" i="2"/>
  <c r="M47" i="2"/>
  <c r="L47" i="2"/>
  <c r="K47" i="2"/>
  <c r="J47" i="2"/>
  <c r="I47" i="2"/>
  <c r="E47" i="2"/>
  <c r="D47" i="2"/>
  <c r="C47" i="2"/>
  <c r="O46" i="2"/>
  <c r="N46" i="2"/>
  <c r="K46" i="2"/>
  <c r="J46" i="2"/>
  <c r="E46" i="2"/>
  <c r="D46" i="2"/>
  <c r="C46" i="2"/>
  <c r="E45" i="2"/>
  <c r="D45" i="2"/>
  <c r="C45" i="2"/>
  <c r="E44" i="2"/>
  <c r="D44" i="2"/>
  <c r="C44" i="2"/>
  <c r="E43" i="2"/>
  <c r="D43" i="2"/>
  <c r="C43" i="2"/>
  <c r="E42" i="2"/>
  <c r="D42" i="2"/>
  <c r="C42" i="2"/>
  <c r="E41" i="2"/>
  <c r="D41" i="2"/>
  <c r="C41" i="2"/>
  <c r="E40" i="2"/>
  <c r="D40" i="2"/>
  <c r="C40" i="2"/>
  <c r="P38" i="2"/>
  <c r="O38" i="2"/>
  <c r="N38" i="2"/>
  <c r="M38" i="2"/>
  <c r="L38" i="2"/>
  <c r="K38" i="2"/>
  <c r="J38" i="2"/>
  <c r="I38" i="2"/>
  <c r="E38" i="2"/>
  <c r="D38" i="2"/>
  <c r="C38" i="2"/>
  <c r="P37" i="2"/>
  <c r="O37" i="2"/>
  <c r="N37" i="2"/>
  <c r="M37" i="2"/>
  <c r="L37" i="2"/>
  <c r="K37" i="2"/>
  <c r="J37" i="2"/>
  <c r="I37" i="2"/>
  <c r="E37" i="2"/>
  <c r="D37" i="2"/>
  <c r="C37" i="2"/>
  <c r="P36" i="2"/>
  <c r="O36" i="2"/>
  <c r="N36" i="2"/>
  <c r="M36" i="2"/>
  <c r="L36" i="2"/>
  <c r="K36" i="2"/>
  <c r="J36" i="2"/>
  <c r="I36" i="2"/>
  <c r="E36" i="2"/>
  <c r="D36" i="2"/>
  <c r="C36" i="2"/>
  <c r="E35" i="2"/>
  <c r="D35" i="2"/>
  <c r="C35" i="2"/>
  <c r="E34" i="2"/>
  <c r="D34" i="2"/>
  <c r="C34" i="2"/>
  <c r="E33" i="2"/>
  <c r="D33" i="2"/>
  <c r="C33" i="2"/>
  <c r="L32" i="2"/>
  <c r="E32" i="2"/>
  <c r="D32" i="2"/>
  <c r="C32" i="2"/>
  <c r="E31" i="2"/>
  <c r="D31" i="2"/>
  <c r="C31" i="2"/>
  <c r="P29" i="2"/>
  <c r="O29" i="2"/>
  <c r="N29" i="2"/>
  <c r="M29" i="2"/>
  <c r="L29" i="2"/>
  <c r="K29" i="2"/>
  <c r="J29" i="2"/>
  <c r="I29" i="2"/>
  <c r="E29" i="2"/>
  <c r="D29" i="2"/>
  <c r="C29" i="2"/>
  <c r="P28" i="2"/>
  <c r="O28" i="2"/>
  <c r="N28" i="2"/>
  <c r="M28" i="2"/>
  <c r="L28" i="2"/>
  <c r="K28" i="2"/>
  <c r="J28" i="2"/>
  <c r="I28" i="2"/>
  <c r="E28" i="2"/>
  <c r="D28" i="2"/>
  <c r="C28" i="2"/>
  <c r="P27" i="2"/>
  <c r="O27" i="2"/>
  <c r="N27" i="2"/>
  <c r="M27" i="2"/>
  <c r="L27" i="2"/>
  <c r="K27" i="2"/>
  <c r="J27" i="2"/>
  <c r="I27" i="2"/>
  <c r="E27" i="2"/>
  <c r="D27" i="2"/>
  <c r="C27" i="2"/>
  <c r="P26" i="2"/>
  <c r="O26" i="2"/>
  <c r="N26" i="2"/>
  <c r="M26" i="2"/>
  <c r="L26" i="2"/>
  <c r="K26" i="2"/>
  <c r="J26" i="2"/>
  <c r="I26" i="2"/>
  <c r="E26" i="2"/>
  <c r="D26" i="2"/>
  <c r="C26" i="2"/>
  <c r="N25" i="2"/>
  <c r="E25" i="2"/>
  <c r="D25" i="2"/>
  <c r="C25" i="2"/>
  <c r="E24" i="2"/>
  <c r="D24" i="2"/>
  <c r="C24" i="2"/>
  <c r="E23" i="2"/>
  <c r="D23" i="2"/>
  <c r="C23" i="2"/>
  <c r="E22" i="2"/>
  <c r="D22" i="2"/>
  <c r="C22" i="2"/>
  <c r="P20" i="2"/>
  <c r="O20" i="2"/>
  <c r="N20" i="2"/>
  <c r="M20" i="2"/>
  <c r="L20" i="2"/>
  <c r="K20" i="2"/>
  <c r="J20" i="2"/>
  <c r="I20" i="2"/>
  <c r="E20" i="2"/>
  <c r="D20" i="2"/>
  <c r="C20" i="2"/>
  <c r="P19" i="2"/>
  <c r="O19" i="2"/>
  <c r="N19" i="2"/>
  <c r="M19" i="2"/>
  <c r="L19" i="2"/>
  <c r="K19" i="2"/>
  <c r="J19" i="2"/>
  <c r="I19" i="2"/>
  <c r="E19" i="2"/>
  <c r="D19" i="2"/>
  <c r="C19" i="2"/>
  <c r="E18" i="2"/>
  <c r="D18" i="2"/>
  <c r="C18" i="2"/>
  <c r="E17" i="2"/>
  <c r="D17" i="2"/>
  <c r="C17" i="2"/>
  <c r="E16" i="2"/>
  <c r="D16" i="2"/>
  <c r="C16" i="2"/>
  <c r="E15" i="2"/>
  <c r="D15" i="2"/>
  <c r="C15" i="2"/>
  <c r="E14" i="2"/>
  <c r="D14" i="2"/>
  <c r="C14" i="2"/>
  <c r="E13" i="2"/>
  <c r="D13" i="2"/>
  <c r="C13" i="2"/>
  <c r="P12" i="2"/>
  <c r="P377" i="2" s="1"/>
  <c r="O12" i="2"/>
  <c r="N12" i="2"/>
  <c r="M12" i="2"/>
  <c r="L12" i="2"/>
  <c r="L166" i="2" s="1"/>
  <c r="K12" i="2"/>
  <c r="J12" i="2"/>
  <c r="J167" i="2" s="1"/>
  <c r="I12" i="2"/>
  <c r="I445" i="2" s="1"/>
  <c r="P11" i="2"/>
  <c r="O11" i="2"/>
  <c r="M11" i="2"/>
  <c r="L11" i="2"/>
  <c r="K11" i="2"/>
  <c r="J11" i="2"/>
  <c r="I11" i="2"/>
  <c r="E10" i="2"/>
  <c r="E9" i="2"/>
  <c r="E7" i="2"/>
  <c r="E6" i="2"/>
  <c r="E5" i="2"/>
  <c r="E4" i="2"/>
  <c r="E3" i="2"/>
  <c r="A1" i="2"/>
  <c r="W73" i="1"/>
  <c r="C548" i="2" s="1"/>
  <c r="T73" i="1"/>
  <c r="C545" i="2" s="1"/>
  <c r="Q73" i="1"/>
  <c r="C547" i="2" s="1"/>
  <c r="N73" i="1"/>
  <c r="K73" i="1"/>
  <c r="C546" i="2" s="1"/>
  <c r="H73" i="1"/>
  <c r="C544" i="2" s="1"/>
  <c r="E73" i="1"/>
  <c r="B73" i="1"/>
  <c r="W44" i="1"/>
  <c r="T44" i="1"/>
  <c r="Q44" i="1"/>
  <c r="N44" i="1"/>
  <c r="K44" i="1"/>
  <c r="H44" i="1"/>
  <c r="E44" i="1"/>
  <c r="B44" i="1"/>
  <c r="W42" i="1"/>
  <c r="C283" i="2" s="1"/>
  <c r="T42" i="1"/>
  <c r="C284" i="2" s="1"/>
  <c r="Q42" i="1"/>
  <c r="N42" i="1"/>
  <c r="K42" i="1"/>
  <c r="C285" i="2" s="1"/>
  <c r="H42" i="1"/>
  <c r="C286" i="2" s="1"/>
  <c r="E42" i="1"/>
  <c r="B42" i="1"/>
  <c r="W11" i="1"/>
  <c r="T11" i="1"/>
  <c r="Q11" i="1"/>
  <c r="N11" i="1"/>
  <c r="K11" i="1"/>
  <c r="H11" i="1"/>
  <c r="E11" i="1"/>
  <c r="B11" i="1"/>
  <c r="M322" i="2" l="1"/>
  <c r="M548" i="2"/>
  <c r="M544" i="2"/>
  <c r="M535" i="2"/>
  <c r="M526" i="2"/>
  <c r="M517" i="2"/>
  <c r="M508" i="2"/>
  <c r="M499" i="2"/>
  <c r="M494" i="2"/>
  <c r="M490" i="2"/>
  <c r="M485" i="2"/>
  <c r="M545" i="2"/>
  <c r="M536" i="2"/>
  <c r="M527" i="2"/>
  <c r="M518" i="2"/>
  <c r="M509" i="2"/>
  <c r="M500" i="2"/>
  <c r="M491" i="2"/>
  <c r="M486" i="2"/>
  <c r="M482" i="2"/>
  <c r="M473" i="2"/>
  <c r="M464" i="2"/>
  <c r="M455" i="2"/>
  <c r="M546" i="2"/>
  <c r="M537" i="2"/>
  <c r="M528" i="2"/>
  <c r="M519" i="2"/>
  <c r="M510" i="2"/>
  <c r="M501" i="2"/>
  <c r="M492" i="2"/>
  <c r="M483" i="2"/>
  <c r="M465" i="2"/>
  <c r="M456" i="2"/>
  <c r="M447" i="2"/>
  <c r="M438" i="2"/>
  <c r="M429" i="2"/>
  <c r="M420" i="2"/>
  <c r="M402" i="2"/>
  <c r="M393" i="2"/>
  <c r="M511" i="2"/>
  <c r="M502" i="2"/>
  <c r="M448" i="2"/>
  <c r="M439" i="2"/>
  <c r="M430" i="2"/>
  <c r="M421" i="2"/>
  <c r="M403" i="2"/>
  <c r="M394" i="2"/>
  <c r="M385" i="2"/>
  <c r="M376" i="2"/>
  <c r="M358" i="2"/>
  <c r="M349" i="2"/>
  <c r="M547" i="2"/>
  <c r="M484" i="2"/>
  <c r="M481" i="2"/>
  <c r="M472" i="2"/>
  <c r="M458" i="2"/>
  <c r="M457" i="2"/>
  <c r="M391" i="2"/>
  <c r="M493" i="2"/>
  <c r="M454" i="2"/>
  <c r="M449" i="2"/>
  <c r="M445" i="2"/>
  <c r="M440" i="2"/>
  <c r="M436" i="2"/>
  <c r="M431" i="2"/>
  <c r="M427" i="2"/>
  <c r="M422" i="2"/>
  <c r="M418" i="2"/>
  <c r="M409" i="2"/>
  <c r="M404" i="2"/>
  <c r="M400" i="2"/>
  <c r="M395" i="2"/>
  <c r="M378" i="2"/>
  <c r="M374" i="2"/>
  <c r="M347" i="2"/>
  <c r="M341" i="2"/>
  <c r="M337" i="2"/>
  <c r="M463" i="2"/>
  <c r="M450" i="2"/>
  <c r="M446" i="2"/>
  <c r="M437" i="2"/>
  <c r="M428" i="2"/>
  <c r="M419" i="2"/>
  <c r="M401" i="2"/>
  <c r="M384" i="2"/>
  <c r="M377" i="2"/>
  <c r="M373" i="2"/>
  <c r="M357" i="2"/>
  <c r="M350" i="2"/>
  <c r="M346" i="2"/>
  <c r="M342" i="2"/>
  <c r="M387" i="2"/>
  <c r="M383" i="2"/>
  <c r="M340" i="2"/>
  <c r="M334" i="2"/>
  <c r="M329" i="2"/>
  <c r="M283" i="2"/>
  <c r="M274" i="2"/>
  <c r="M265" i="2"/>
  <c r="M256" i="2"/>
  <c r="Q263" i="2" s="1"/>
  <c r="M251" i="2"/>
  <c r="M247" i="2"/>
  <c r="M238" i="2"/>
  <c r="M392" i="2"/>
  <c r="M356" i="2"/>
  <c r="M348" i="2"/>
  <c r="M333" i="2"/>
  <c r="M330" i="2"/>
  <c r="M284" i="2"/>
  <c r="M275" i="2"/>
  <c r="M266" i="2"/>
  <c r="M257" i="2"/>
  <c r="M252" i="2"/>
  <c r="M248" i="2"/>
  <c r="M239" i="2"/>
  <c r="M230" i="2"/>
  <c r="M221" i="2"/>
  <c r="M212" i="2"/>
  <c r="M203" i="2"/>
  <c r="M189" i="2"/>
  <c r="M185" i="2"/>
  <c r="M180" i="2"/>
  <c r="M176" i="2"/>
  <c r="M386" i="2"/>
  <c r="M382" i="2"/>
  <c r="M331" i="2"/>
  <c r="M285" i="2"/>
  <c r="M276" i="2"/>
  <c r="M267" i="2"/>
  <c r="M258" i="2"/>
  <c r="M249" i="2"/>
  <c r="M240" i="2"/>
  <c r="M231" i="2"/>
  <c r="M222" i="2"/>
  <c r="M213" i="2"/>
  <c r="M204" i="2"/>
  <c r="M186" i="2"/>
  <c r="M339" i="2"/>
  <c r="M338" i="2"/>
  <c r="M277" i="2"/>
  <c r="M268" i="2"/>
  <c r="M259" i="2"/>
  <c r="M250" i="2"/>
  <c r="M241" i="2"/>
  <c r="M232" i="2"/>
  <c r="M229" i="2"/>
  <c r="M224" i="2"/>
  <c r="M220" i="2"/>
  <c r="M215" i="2"/>
  <c r="M211" i="2"/>
  <c r="M206" i="2"/>
  <c r="M202" i="2"/>
  <c r="M188" i="2"/>
  <c r="M184" i="2"/>
  <c r="M179" i="2"/>
  <c r="M178" i="2"/>
  <c r="M168" i="2"/>
  <c r="M159" i="2"/>
  <c r="M150" i="2"/>
  <c r="M141" i="2"/>
  <c r="M132" i="2"/>
  <c r="M123" i="2"/>
  <c r="M118" i="2"/>
  <c r="M114" i="2"/>
  <c r="M105" i="2"/>
  <c r="M96" i="2"/>
  <c r="M87" i="2"/>
  <c r="M78" i="2"/>
  <c r="M177" i="2"/>
  <c r="M169" i="2"/>
  <c r="M160" i="2"/>
  <c r="M151" i="2"/>
  <c r="M142" i="2"/>
  <c r="M133" i="2"/>
  <c r="M124" i="2"/>
  <c r="M119" i="2"/>
  <c r="M115" i="2"/>
  <c r="M106" i="2"/>
  <c r="M76" i="2"/>
  <c r="I79" i="2"/>
  <c r="I86" i="2"/>
  <c r="M94" i="2"/>
  <c r="I104" i="2"/>
  <c r="I122" i="2"/>
  <c r="I131" i="2"/>
  <c r="I158" i="2"/>
  <c r="I167" i="2"/>
  <c r="M223" i="2"/>
  <c r="M286" i="2"/>
  <c r="N16" i="2"/>
  <c r="N545" i="2"/>
  <c r="N536" i="2"/>
  <c r="N527" i="2"/>
  <c r="N518" i="2"/>
  <c r="N509" i="2"/>
  <c r="N500" i="2"/>
  <c r="N491" i="2"/>
  <c r="N486" i="2"/>
  <c r="N482" i="2"/>
  <c r="N546" i="2"/>
  <c r="N537" i="2"/>
  <c r="N528" i="2"/>
  <c r="N519" i="2"/>
  <c r="N510" i="2"/>
  <c r="N501" i="2"/>
  <c r="N492" i="2"/>
  <c r="N483" i="2"/>
  <c r="N465" i="2"/>
  <c r="N456" i="2"/>
  <c r="N547" i="2"/>
  <c r="N511" i="2"/>
  <c r="N502" i="2"/>
  <c r="N493" i="2"/>
  <c r="N484" i="2"/>
  <c r="N457" i="2"/>
  <c r="N535" i="2"/>
  <c r="N517" i="2"/>
  <c r="N508" i="2"/>
  <c r="N499" i="2"/>
  <c r="N473" i="2"/>
  <c r="N464" i="2"/>
  <c r="N455" i="2"/>
  <c r="N448" i="2"/>
  <c r="N439" i="2"/>
  <c r="N430" i="2"/>
  <c r="N421" i="2"/>
  <c r="N403" i="2"/>
  <c r="N394" i="2"/>
  <c r="N548" i="2"/>
  <c r="N454" i="2"/>
  <c r="N449" i="2"/>
  <c r="N445" i="2"/>
  <c r="N440" i="2"/>
  <c r="N436" i="2"/>
  <c r="N431" i="2"/>
  <c r="N427" i="2"/>
  <c r="N422" i="2"/>
  <c r="N418" i="2"/>
  <c r="N409" i="2"/>
  <c r="N404" i="2"/>
  <c r="N400" i="2"/>
  <c r="N395" i="2"/>
  <c r="N391" i="2"/>
  <c r="N386" i="2"/>
  <c r="N382" i="2"/>
  <c r="N377" i="2"/>
  <c r="N373" i="2"/>
  <c r="N359" i="2"/>
  <c r="N355" i="2"/>
  <c r="N350" i="2"/>
  <c r="N346" i="2"/>
  <c r="N544" i="2"/>
  <c r="N494" i="2"/>
  <c r="N490" i="2"/>
  <c r="N463" i="2"/>
  <c r="N450" i="2"/>
  <c r="N446" i="2"/>
  <c r="N437" i="2"/>
  <c r="N428" i="2"/>
  <c r="N419" i="2"/>
  <c r="N401" i="2"/>
  <c r="N385" i="2"/>
  <c r="N384" i="2"/>
  <c r="N358" i="2"/>
  <c r="N357" i="2"/>
  <c r="N342" i="2"/>
  <c r="N338" i="2"/>
  <c r="N333" i="2"/>
  <c r="N392" i="2"/>
  <c r="N387" i="2"/>
  <c r="N383" i="2"/>
  <c r="N356" i="2"/>
  <c r="N339" i="2"/>
  <c r="N438" i="2"/>
  <c r="N402" i="2"/>
  <c r="N348" i="2"/>
  <c r="N337" i="2"/>
  <c r="N330" i="2"/>
  <c r="N284" i="2"/>
  <c r="N275" i="2"/>
  <c r="N266" i="2"/>
  <c r="N257" i="2"/>
  <c r="N252" i="2"/>
  <c r="N248" i="2"/>
  <c r="N239" i="2"/>
  <c r="N230" i="2"/>
  <c r="N485" i="2"/>
  <c r="N472" i="2"/>
  <c r="Q479" i="2" s="1"/>
  <c r="N429" i="2"/>
  <c r="N393" i="2"/>
  <c r="N378" i="2"/>
  <c r="N376" i="2"/>
  <c r="N374" i="2"/>
  <c r="N341" i="2"/>
  <c r="N331" i="2"/>
  <c r="N285" i="2"/>
  <c r="N276" i="2"/>
  <c r="N267" i="2"/>
  <c r="N258" i="2"/>
  <c r="N249" i="2"/>
  <c r="N240" i="2"/>
  <c r="N231" i="2"/>
  <c r="N222" i="2"/>
  <c r="N213" i="2"/>
  <c r="N204" i="2"/>
  <c r="N186" i="2"/>
  <c r="N177" i="2"/>
  <c r="N526" i="2"/>
  <c r="Q533" i="2" s="1"/>
  <c r="N420" i="2"/>
  <c r="N379" i="2"/>
  <c r="N375" i="2"/>
  <c r="N332" i="2"/>
  <c r="N328" i="2"/>
  <c r="N286" i="2"/>
  <c r="N277" i="2"/>
  <c r="N268" i="2"/>
  <c r="N259" i="2"/>
  <c r="N250" i="2"/>
  <c r="N241" i="2"/>
  <c r="N232" i="2"/>
  <c r="N223" i="2"/>
  <c r="N214" i="2"/>
  <c r="N205" i="2"/>
  <c r="N187" i="2"/>
  <c r="N481" i="2"/>
  <c r="N340" i="2"/>
  <c r="N334" i="2"/>
  <c r="N169" i="2"/>
  <c r="N160" i="2"/>
  <c r="N151" i="2"/>
  <c r="N142" i="2"/>
  <c r="N133" i="2"/>
  <c r="N124" i="2"/>
  <c r="N119" i="2"/>
  <c r="N115" i="2"/>
  <c r="N106" i="2"/>
  <c r="N97" i="2"/>
  <c r="N88" i="2"/>
  <c r="N79" i="2"/>
  <c r="N458" i="2"/>
  <c r="N329" i="2"/>
  <c r="N221" i="2"/>
  <c r="N212" i="2"/>
  <c r="N203" i="2"/>
  <c r="N189" i="2"/>
  <c r="N185" i="2"/>
  <c r="N180" i="2"/>
  <c r="N166" i="2"/>
  <c r="N157" i="2"/>
  <c r="N152" i="2"/>
  <c r="N148" i="2"/>
  <c r="N139" i="2"/>
  <c r="N130" i="2"/>
  <c r="N125" i="2"/>
  <c r="N121" i="2"/>
  <c r="N116" i="2"/>
  <c r="N112" i="2"/>
  <c r="N107" i="2"/>
  <c r="I76" i="2"/>
  <c r="M77" i="2"/>
  <c r="I80" i="2"/>
  <c r="J86" i="2"/>
  <c r="J87" i="2"/>
  <c r="M88" i="2"/>
  <c r="I98" i="2"/>
  <c r="I112" i="2"/>
  <c r="J113" i="2"/>
  <c r="I121" i="2"/>
  <c r="Q128" i="2" s="1"/>
  <c r="I130" i="2"/>
  <c r="I139" i="2"/>
  <c r="J140" i="2"/>
  <c r="I148" i="2"/>
  <c r="I157" i="2"/>
  <c r="J158" i="2"/>
  <c r="I166" i="2"/>
  <c r="I206" i="2"/>
  <c r="N447" i="2"/>
  <c r="I61" i="2"/>
  <c r="I548" i="2"/>
  <c r="I544" i="2"/>
  <c r="Q551" i="2" s="1"/>
  <c r="I535" i="2"/>
  <c r="I526" i="2"/>
  <c r="I517" i="2"/>
  <c r="I508" i="2"/>
  <c r="Q515" i="2" s="1"/>
  <c r="I499" i="2"/>
  <c r="I494" i="2"/>
  <c r="I490" i="2"/>
  <c r="I485" i="2"/>
  <c r="I545" i="2"/>
  <c r="I536" i="2"/>
  <c r="I527" i="2"/>
  <c r="I518" i="2"/>
  <c r="I509" i="2"/>
  <c r="I500" i="2"/>
  <c r="I491" i="2"/>
  <c r="I486" i="2"/>
  <c r="I482" i="2"/>
  <c r="I473" i="2"/>
  <c r="I464" i="2"/>
  <c r="I455" i="2"/>
  <c r="I546" i="2"/>
  <c r="I537" i="2"/>
  <c r="I528" i="2"/>
  <c r="I519" i="2"/>
  <c r="I510" i="2"/>
  <c r="I501" i="2"/>
  <c r="I492" i="2"/>
  <c r="I483" i="2"/>
  <c r="I465" i="2"/>
  <c r="I456" i="2"/>
  <c r="I493" i="2"/>
  <c r="I484" i="2"/>
  <c r="I457" i="2"/>
  <c r="I447" i="2"/>
  <c r="I438" i="2"/>
  <c r="I429" i="2"/>
  <c r="I420" i="2"/>
  <c r="I402" i="2"/>
  <c r="I393" i="2"/>
  <c r="I481" i="2"/>
  <c r="Q488" i="2" s="1"/>
  <c r="I472" i="2"/>
  <c r="I463" i="2"/>
  <c r="I458" i="2"/>
  <c r="I448" i="2"/>
  <c r="I439" i="2"/>
  <c r="I430" i="2"/>
  <c r="I421" i="2"/>
  <c r="I403" i="2"/>
  <c r="I394" i="2"/>
  <c r="I385" i="2"/>
  <c r="I376" i="2"/>
  <c r="I358" i="2"/>
  <c r="I349" i="2"/>
  <c r="I450" i="2"/>
  <c r="I446" i="2"/>
  <c r="I437" i="2"/>
  <c r="I428" i="2"/>
  <c r="I419" i="2"/>
  <c r="I401" i="2"/>
  <c r="I384" i="2"/>
  <c r="I377" i="2"/>
  <c r="I373" i="2"/>
  <c r="I357" i="2"/>
  <c r="I350" i="2"/>
  <c r="I346" i="2"/>
  <c r="I341" i="2"/>
  <c r="I337" i="2"/>
  <c r="I392" i="2"/>
  <c r="I387" i="2"/>
  <c r="I383" i="2"/>
  <c r="I356" i="2"/>
  <c r="I342" i="2"/>
  <c r="I440" i="2"/>
  <c r="I436" i="2"/>
  <c r="I404" i="2"/>
  <c r="I400" i="2"/>
  <c r="Q407" i="2" s="1"/>
  <c r="I379" i="2"/>
  <c r="I375" i="2"/>
  <c r="I359" i="2"/>
  <c r="I355" i="2"/>
  <c r="I333" i="2"/>
  <c r="I329" i="2"/>
  <c r="I283" i="2"/>
  <c r="I274" i="2"/>
  <c r="Q281" i="2" s="1"/>
  <c r="I265" i="2"/>
  <c r="I256" i="2"/>
  <c r="I251" i="2"/>
  <c r="I247" i="2"/>
  <c r="I238" i="2"/>
  <c r="I502" i="2"/>
  <c r="I454" i="2"/>
  <c r="I431" i="2"/>
  <c r="I427" i="2"/>
  <c r="I395" i="2"/>
  <c r="I347" i="2"/>
  <c r="I339" i="2"/>
  <c r="I330" i="2"/>
  <c r="I284" i="2"/>
  <c r="I275" i="2"/>
  <c r="I266" i="2"/>
  <c r="I257" i="2"/>
  <c r="I252" i="2"/>
  <c r="I248" i="2"/>
  <c r="I239" i="2"/>
  <c r="I230" i="2"/>
  <c r="I221" i="2"/>
  <c r="I212" i="2"/>
  <c r="I203" i="2"/>
  <c r="I189" i="2"/>
  <c r="I185" i="2"/>
  <c r="I180" i="2"/>
  <c r="I176" i="2"/>
  <c r="I422" i="2"/>
  <c r="I418" i="2"/>
  <c r="I391" i="2"/>
  <c r="I348" i="2"/>
  <c r="I340" i="2"/>
  <c r="I338" i="2"/>
  <c r="I331" i="2"/>
  <c r="I294" i="2"/>
  <c r="I285" i="2"/>
  <c r="I276" i="2"/>
  <c r="I267" i="2"/>
  <c r="I258" i="2"/>
  <c r="I249" i="2"/>
  <c r="I240" i="2"/>
  <c r="I231" i="2"/>
  <c r="I222" i="2"/>
  <c r="I213" i="2"/>
  <c r="I204" i="2"/>
  <c r="I186" i="2"/>
  <c r="I511" i="2"/>
  <c r="I409" i="2"/>
  <c r="I382" i="2"/>
  <c r="I286" i="2"/>
  <c r="I177" i="2"/>
  <c r="I168" i="2"/>
  <c r="I159" i="2"/>
  <c r="I150" i="2"/>
  <c r="I141" i="2"/>
  <c r="I132" i="2"/>
  <c r="I123" i="2"/>
  <c r="I118" i="2"/>
  <c r="I114" i="2"/>
  <c r="I105" i="2"/>
  <c r="I96" i="2"/>
  <c r="I87" i="2"/>
  <c r="I78" i="2"/>
  <c r="I386" i="2"/>
  <c r="I334" i="2"/>
  <c r="I277" i="2"/>
  <c r="I268" i="2"/>
  <c r="I259" i="2"/>
  <c r="I250" i="2"/>
  <c r="I241" i="2"/>
  <c r="I232" i="2"/>
  <c r="I223" i="2"/>
  <c r="I214" i="2"/>
  <c r="I205" i="2"/>
  <c r="I187" i="2"/>
  <c r="I169" i="2"/>
  <c r="I160" i="2"/>
  <c r="I151" i="2"/>
  <c r="I142" i="2"/>
  <c r="I133" i="2"/>
  <c r="I124" i="2"/>
  <c r="I119" i="2"/>
  <c r="I115" i="2"/>
  <c r="I106" i="2"/>
  <c r="M31" i="2"/>
  <c r="M80" i="2"/>
  <c r="I97" i="2"/>
  <c r="M98" i="2"/>
  <c r="I113" i="2"/>
  <c r="I140" i="2"/>
  <c r="M205" i="2"/>
  <c r="I328" i="2"/>
  <c r="J62" i="2"/>
  <c r="J545" i="2"/>
  <c r="J536" i="2"/>
  <c r="J527" i="2"/>
  <c r="J518" i="2"/>
  <c r="J509" i="2"/>
  <c r="J500" i="2"/>
  <c r="J491" i="2"/>
  <c r="J486" i="2"/>
  <c r="J482" i="2"/>
  <c r="J546" i="2"/>
  <c r="J537" i="2"/>
  <c r="J528" i="2"/>
  <c r="J519" i="2"/>
  <c r="J510" i="2"/>
  <c r="J501" i="2"/>
  <c r="J492" i="2"/>
  <c r="J483" i="2"/>
  <c r="J465" i="2"/>
  <c r="J456" i="2"/>
  <c r="J547" i="2"/>
  <c r="J511" i="2"/>
  <c r="J502" i="2"/>
  <c r="J493" i="2"/>
  <c r="J484" i="2"/>
  <c r="J457" i="2"/>
  <c r="J481" i="2"/>
  <c r="J472" i="2"/>
  <c r="J463" i="2"/>
  <c r="J458" i="2"/>
  <c r="J448" i="2"/>
  <c r="J439" i="2"/>
  <c r="J430" i="2"/>
  <c r="J421" i="2"/>
  <c r="J403" i="2"/>
  <c r="J394" i="2"/>
  <c r="J535" i="2"/>
  <c r="J517" i="2"/>
  <c r="J508" i="2"/>
  <c r="J499" i="2"/>
  <c r="J454" i="2"/>
  <c r="J449" i="2"/>
  <c r="J445" i="2"/>
  <c r="Q452" i="2" s="1"/>
  <c r="J440" i="2"/>
  <c r="J436" i="2"/>
  <c r="J431" i="2"/>
  <c r="J427" i="2"/>
  <c r="J422" i="2"/>
  <c r="J418" i="2"/>
  <c r="J409" i="2"/>
  <c r="J404" i="2"/>
  <c r="J400" i="2"/>
  <c r="J395" i="2"/>
  <c r="J391" i="2"/>
  <c r="J386" i="2"/>
  <c r="J382" i="2"/>
  <c r="J377" i="2"/>
  <c r="J373" i="2"/>
  <c r="J359" i="2"/>
  <c r="Q362" i="2" s="1"/>
  <c r="J355" i="2"/>
  <c r="J350" i="2"/>
  <c r="J346" i="2"/>
  <c r="J548" i="2"/>
  <c r="J544" i="2"/>
  <c r="J526" i="2"/>
  <c r="J485" i="2"/>
  <c r="J455" i="2"/>
  <c r="J494" i="2"/>
  <c r="J490" i="2"/>
  <c r="J464" i="2"/>
  <c r="J447" i="2"/>
  <c r="J438" i="2"/>
  <c r="J429" i="2"/>
  <c r="J420" i="2"/>
  <c r="J402" i="2"/>
  <c r="J393" i="2"/>
  <c r="J392" i="2"/>
  <c r="J387" i="2"/>
  <c r="J383" i="2"/>
  <c r="Q389" i="2" s="1"/>
  <c r="J356" i="2"/>
  <c r="J342" i="2"/>
  <c r="J338" i="2"/>
  <c r="J333" i="2"/>
  <c r="J379" i="2"/>
  <c r="J376" i="2"/>
  <c r="J375" i="2"/>
  <c r="J349" i="2"/>
  <c r="J348" i="2"/>
  <c r="J339" i="2"/>
  <c r="J437" i="2"/>
  <c r="J401" i="2"/>
  <c r="J384" i="2"/>
  <c r="J347" i="2"/>
  <c r="J330" i="2"/>
  <c r="J284" i="2"/>
  <c r="J275" i="2"/>
  <c r="J266" i="2"/>
  <c r="J257" i="2"/>
  <c r="J252" i="2"/>
  <c r="J248" i="2"/>
  <c r="J239" i="2"/>
  <c r="J230" i="2"/>
  <c r="J473" i="2"/>
  <c r="J428" i="2"/>
  <c r="J357" i="2"/>
  <c r="J340" i="2"/>
  <c r="J331" i="2"/>
  <c r="J285" i="2"/>
  <c r="J276" i="2"/>
  <c r="J267" i="2"/>
  <c r="J258" i="2"/>
  <c r="J249" i="2"/>
  <c r="J240" i="2"/>
  <c r="J231" i="2"/>
  <c r="J222" i="2"/>
  <c r="J213" i="2"/>
  <c r="J204" i="2"/>
  <c r="J186" i="2"/>
  <c r="J177" i="2"/>
  <c r="J419" i="2"/>
  <c r="J385" i="2"/>
  <c r="J378" i="2"/>
  <c r="J374" i="2"/>
  <c r="Q380" i="2" s="1"/>
  <c r="J334" i="2"/>
  <c r="J332" i="2"/>
  <c r="J328" i="2"/>
  <c r="J286" i="2"/>
  <c r="J277" i="2"/>
  <c r="J268" i="2"/>
  <c r="J259" i="2"/>
  <c r="J250" i="2"/>
  <c r="J241" i="2"/>
  <c r="J232" i="2"/>
  <c r="J223" i="2"/>
  <c r="J214" i="2"/>
  <c r="J205" i="2"/>
  <c r="J187" i="2"/>
  <c r="J341" i="2"/>
  <c r="J283" i="2"/>
  <c r="J274" i="2"/>
  <c r="J265" i="2"/>
  <c r="J256" i="2"/>
  <c r="J251" i="2"/>
  <c r="J247" i="2"/>
  <c r="J238" i="2"/>
  <c r="J169" i="2"/>
  <c r="J160" i="2"/>
  <c r="J151" i="2"/>
  <c r="J142" i="2"/>
  <c r="J133" i="2"/>
  <c r="J124" i="2"/>
  <c r="J119" i="2"/>
  <c r="J115" i="2"/>
  <c r="J106" i="2"/>
  <c r="J97" i="2"/>
  <c r="J88" i="2"/>
  <c r="J79" i="2"/>
  <c r="J337" i="2"/>
  <c r="J229" i="2"/>
  <c r="Q236" i="2" s="1"/>
  <c r="J224" i="2"/>
  <c r="J220" i="2"/>
  <c r="J215" i="2"/>
  <c r="J211" i="2"/>
  <c r="J206" i="2"/>
  <c r="J202" i="2"/>
  <c r="J188" i="2"/>
  <c r="J184" i="2"/>
  <c r="Q191" i="2" s="1"/>
  <c r="J179" i="2"/>
  <c r="J176" i="2"/>
  <c r="J175" i="2"/>
  <c r="J166" i="2"/>
  <c r="Q173" i="2" s="1"/>
  <c r="J157" i="2"/>
  <c r="J152" i="2"/>
  <c r="J148" i="2"/>
  <c r="J139" i="2"/>
  <c r="J130" i="2"/>
  <c r="J125" i="2"/>
  <c r="J121" i="2"/>
  <c r="J116" i="2"/>
  <c r="J112" i="2"/>
  <c r="J107" i="2"/>
  <c r="I68" i="2"/>
  <c r="M68" i="2"/>
  <c r="J69" i="2"/>
  <c r="N69" i="2"/>
  <c r="I72" i="2"/>
  <c r="N76" i="2"/>
  <c r="I94" i="2"/>
  <c r="J104" i="2"/>
  <c r="N114" i="2"/>
  <c r="I116" i="2"/>
  <c r="J117" i="2"/>
  <c r="N118" i="2"/>
  <c r="J122" i="2"/>
  <c r="N123" i="2"/>
  <c r="I125" i="2"/>
  <c r="J131" i="2"/>
  <c r="N132" i="2"/>
  <c r="N150" i="2"/>
  <c r="N159" i="2"/>
  <c r="N168" i="2"/>
  <c r="I175" i="2"/>
  <c r="I179" i="2"/>
  <c r="I184" i="2"/>
  <c r="I188" i="2"/>
  <c r="I220" i="2"/>
  <c r="I224" i="2"/>
  <c r="J329" i="2"/>
  <c r="M332" i="2"/>
  <c r="I449" i="2"/>
  <c r="J450" i="2"/>
  <c r="K305" i="2"/>
  <c r="K546" i="2"/>
  <c r="K537" i="2"/>
  <c r="K528" i="2"/>
  <c r="K519" i="2"/>
  <c r="K510" i="2"/>
  <c r="K501" i="2"/>
  <c r="K492" i="2"/>
  <c r="K483" i="2"/>
  <c r="K547" i="2"/>
  <c r="K511" i="2"/>
  <c r="K502" i="2"/>
  <c r="K493" i="2"/>
  <c r="K484" i="2"/>
  <c r="K457" i="2"/>
  <c r="K548" i="2"/>
  <c r="K544" i="2"/>
  <c r="K535" i="2"/>
  <c r="K526" i="2"/>
  <c r="K517" i="2"/>
  <c r="Q524" i="2" s="1"/>
  <c r="K508" i="2"/>
  <c r="K499" i="2"/>
  <c r="K494" i="2"/>
  <c r="K490" i="2"/>
  <c r="Q497" i="2" s="1"/>
  <c r="K485" i="2"/>
  <c r="K481" i="2"/>
  <c r="K472" i="2"/>
  <c r="K463" i="2"/>
  <c r="K458" i="2"/>
  <c r="K536" i="2"/>
  <c r="K518" i="2"/>
  <c r="K509" i="2"/>
  <c r="K500" i="2"/>
  <c r="K454" i="2"/>
  <c r="K449" i="2"/>
  <c r="K445" i="2"/>
  <c r="K440" i="2"/>
  <c r="K436" i="2"/>
  <c r="K431" i="2"/>
  <c r="K427" i="2"/>
  <c r="K422" i="2"/>
  <c r="K418" i="2"/>
  <c r="K409" i="2"/>
  <c r="K404" i="2"/>
  <c r="K400" i="2"/>
  <c r="K395" i="2"/>
  <c r="K473" i="2"/>
  <c r="K464" i="2"/>
  <c r="K450" i="2"/>
  <c r="K446" i="2"/>
  <c r="K437" i="2"/>
  <c r="K428" i="2"/>
  <c r="K419" i="2"/>
  <c r="K401" i="2"/>
  <c r="K392" i="2"/>
  <c r="K387" i="2"/>
  <c r="K383" i="2"/>
  <c r="K378" i="2"/>
  <c r="K374" i="2"/>
  <c r="K356" i="2"/>
  <c r="K347" i="2"/>
  <c r="K491" i="2"/>
  <c r="K465" i="2"/>
  <c r="K447" i="2"/>
  <c r="K438" i="2"/>
  <c r="K429" i="2"/>
  <c r="K420" i="2"/>
  <c r="K402" i="2"/>
  <c r="K393" i="2"/>
  <c r="K545" i="2"/>
  <c r="K379" i="2"/>
  <c r="K376" i="2"/>
  <c r="K375" i="2"/>
  <c r="K349" i="2"/>
  <c r="K348" i="2"/>
  <c r="K339" i="2"/>
  <c r="K334" i="2"/>
  <c r="K456" i="2"/>
  <c r="K448" i="2"/>
  <c r="K439" i="2"/>
  <c r="K430" i="2"/>
  <c r="K421" i="2"/>
  <c r="K403" i="2"/>
  <c r="K394" i="2"/>
  <c r="K391" i="2"/>
  <c r="K386" i="2"/>
  <c r="K382" i="2"/>
  <c r="K359" i="2"/>
  <c r="K355" i="2"/>
  <c r="K340" i="2"/>
  <c r="K357" i="2"/>
  <c r="K342" i="2"/>
  <c r="K331" i="2"/>
  <c r="K285" i="2"/>
  <c r="K276" i="2"/>
  <c r="K267" i="2"/>
  <c r="K258" i="2"/>
  <c r="K249" i="2"/>
  <c r="K240" i="2"/>
  <c r="K231" i="2"/>
  <c r="K486" i="2"/>
  <c r="K455" i="2"/>
  <c r="K385" i="2"/>
  <c r="K377" i="2"/>
  <c r="K373" i="2"/>
  <c r="K338" i="2"/>
  <c r="K332" i="2"/>
  <c r="K328" i="2"/>
  <c r="Q335" i="2" s="1"/>
  <c r="K286" i="2"/>
  <c r="K277" i="2"/>
  <c r="K268" i="2"/>
  <c r="K259" i="2"/>
  <c r="K250" i="2"/>
  <c r="K241" i="2"/>
  <c r="K232" i="2"/>
  <c r="K223" i="2"/>
  <c r="K214" i="2"/>
  <c r="K205" i="2"/>
  <c r="K187" i="2"/>
  <c r="K178" i="2"/>
  <c r="K527" i="2"/>
  <c r="K358" i="2"/>
  <c r="K341" i="2"/>
  <c r="K337" i="2"/>
  <c r="Q344" i="2" s="1"/>
  <c r="K329" i="2"/>
  <c r="K283" i="2"/>
  <c r="K274" i="2"/>
  <c r="K265" i="2"/>
  <c r="Q272" i="2" s="1"/>
  <c r="K256" i="2"/>
  <c r="K251" i="2"/>
  <c r="K247" i="2"/>
  <c r="K238" i="2"/>
  <c r="Q245" i="2" s="1"/>
  <c r="K229" i="2"/>
  <c r="K224" i="2"/>
  <c r="K220" i="2"/>
  <c r="K215" i="2"/>
  <c r="K211" i="2"/>
  <c r="K206" i="2"/>
  <c r="K202" i="2"/>
  <c r="K188" i="2"/>
  <c r="K184" i="2"/>
  <c r="K179" i="2"/>
  <c r="K482" i="2"/>
  <c r="K284" i="2"/>
  <c r="K222" i="2"/>
  <c r="K213" i="2"/>
  <c r="K204" i="2"/>
  <c r="K186" i="2"/>
  <c r="K176" i="2"/>
  <c r="K175" i="2"/>
  <c r="K166" i="2"/>
  <c r="K157" i="2"/>
  <c r="Q164" i="2" s="1"/>
  <c r="K152" i="2"/>
  <c r="K148" i="2"/>
  <c r="K139" i="2"/>
  <c r="K130" i="2"/>
  <c r="Q137" i="2" s="1"/>
  <c r="K125" i="2"/>
  <c r="K121" i="2"/>
  <c r="K116" i="2"/>
  <c r="K112" i="2"/>
  <c r="K107" i="2"/>
  <c r="K103" i="2"/>
  <c r="K98" i="2"/>
  <c r="K94" i="2"/>
  <c r="K89" i="2"/>
  <c r="K85" i="2"/>
  <c r="K80" i="2"/>
  <c r="K76" i="2"/>
  <c r="K384" i="2"/>
  <c r="K330" i="2"/>
  <c r="K167" i="2"/>
  <c r="K158" i="2"/>
  <c r="K149" i="2"/>
  <c r="K140" i="2"/>
  <c r="K131" i="2"/>
  <c r="K122" i="2"/>
  <c r="K117" i="2"/>
  <c r="K113" i="2"/>
  <c r="K104" i="2"/>
  <c r="O58" i="2"/>
  <c r="O546" i="2"/>
  <c r="O537" i="2"/>
  <c r="O528" i="2"/>
  <c r="O519" i="2"/>
  <c r="O510" i="2"/>
  <c r="O501" i="2"/>
  <c r="O492" i="2"/>
  <c r="O483" i="2"/>
  <c r="O547" i="2"/>
  <c r="O511" i="2"/>
  <c r="O502" i="2"/>
  <c r="O493" i="2"/>
  <c r="O484" i="2"/>
  <c r="O457" i="2"/>
  <c r="O548" i="2"/>
  <c r="O544" i="2"/>
  <c r="O535" i="2"/>
  <c r="O526" i="2"/>
  <c r="O517" i="2"/>
  <c r="O508" i="2"/>
  <c r="O499" i="2"/>
  <c r="O494" i="2"/>
  <c r="O490" i="2"/>
  <c r="O485" i="2"/>
  <c r="O481" i="2"/>
  <c r="O472" i="2"/>
  <c r="O463" i="2"/>
  <c r="O458" i="2"/>
  <c r="O454" i="2"/>
  <c r="O449" i="2"/>
  <c r="O445" i="2"/>
  <c r="O440" i="2"/>
  <c r="O436" i="2"/>
  <c r="O431" i="2"/>
  <c r="O427" i="2"/>
  <c r="O422" i="2"/>
  <c r="O418" i="2"/>
  <c r="O409" i="2"/>
  <c r="O404" i="2"/>
  <c r="O400" i="2"/>
  <c r="O395" i="2"/>
  <c r="O527" i="2"/>
  <c r="O491" i="2"/>
  <c r="O486" i="2"/>
  <c r="O482" i="2"/>
  <c r="O465" i="2"/>
  <c r="O456" i="2"/>
  <c r="O450" i="2"/>
  <c r="O446" i="2"/>
  <c r="O437" i="2"/>
  <c r="O428" i="2"/>
  <c r="O419" i="2"/>
  <c r="O401" i="2"/>
  <c r="O392" i="2"/>
  <c r="O387" i="2"/>
  <c r="O383" i="2"/>
  <c r="O378" i="2"/>
  <c r="O374" i="2"/>
  <c r="O356" i="2"/>
  <c r="O347" i="2"/>
  <c r="O545" i="2"/>
  <c r="O518" i="2"/>
  <c r="O509" i="2"/>
  <c r="O500" i="2"/>
  <c r="O464" i="2"/>
  <c r="O448" i="2"/>
  <c r="O439" i="2"/>
  <c r="O430" i="2"/>
  <c r="O421" i="2"/>
  <c r="O403" i="2"/>
  <c r="O394" i="2"/>
  <c r="O377" i="2"/>
  <c r="O373" i="2"/>
  <c r="O350" i="2"/>
  <c r="O346" i="2"/>
  <c r="O339" i="2"/>
  <c r="O334" i="2"/>
  <c r="O536" i="2"/>
  <c r="O473" i="2"/>
  <c r="O455" i="2"/>
  <c r="O447" i="2"/>
  <c r="O438" i="2"/>
  <c r="O429" i="2"/>
  <c r="O420" i="2"/>
  <c r="O402" i="2"/>
  <c r="O393" i="2"/>
  <c r="O379" i="2"/>
  <c r="O376" i="2"/>
  <c r="O375" i="2"/>
  <c r="O349" i="2"/>
  <c r="O348" i="2"/>
  <c r="O340" i="2"/>
  <c r="O385" i="2"/>
  <c r="O341" i="2"/>
  <c r="O333" i="2"/>
  <c r="O331" i="2"/>
  <c r="O285" i="2"/>
  <c r="O276" i="2"/>
  <c r="O267" i="2"/>
  <c r="O258" i="2"/>
  <c r="O249" i="2"/>
  <c r="O240" i="2"/>
  <c r="O231" i="2"/>
  <c r="O391" i="2"/>
  <c r="O386" i="2"/>
  <c r="O382" i="2"/>
  <c r="O358" i="2"/>
  <c r="O332" i="2"/>
  <c r="O328" i="2"/>
  <c r="O286" i="2"/>
  <c r="O277" i="2"/>
  <c r="O268" i="2"/>
  <c r="O259" i="2"/>
  <c r="O250" i="2"/>
  <c r="O241" i="2"/>
  <c r="O232" i="2"/>
  <c r="O223" i="2"/>
  <c r="O214" i="2"/>
  <c r="O205" i="2"/>
  <c r="O187" i="2"/>
  <c r="O178" i="2"/>
  <c r="O384" i="2"/>
  <c r="O359" i="2"/>
  <c r="O355" i="2"/>
  <c r="O342" i="2"/>
  <c r="O338" i="2"/>
  <c r="O329" i="2"/>
  <c r="O283" i="2"/>
  <c r="O274" i="2"/>
  <c r="O265" i="2"/>
  <c r="O256" i="2"/>
  <c r="O251" i="2"/>
  <c r="O247" i="2"/>
  <c r="O238" i="2"/>
  <c r="O229" i="2"/>
  <c r="O224" i="2"/>
  <c r="O220" i="2"/>
  <c r="O215" i="2"/>
  <c r="O211" i="2"/>
  <c r="O206" i="2"/>
  <c r="O202" i="2"/>
  <c r="O188" i="2"/>
  <c r="O184" i="2"/>
  <c r="O179" i="2"/>
  <c r="O337" i="2"/>
  <c r="O330" i="2"/>
  <c r="O221" i="2"/>
  <c r="O212" i="2"/>
  <c r="O203" i="2"/>
  <c r="O189" i="2"/>
  <c r="O185" i="2"/>
  <c r="O180" i="2"/>
  <c r="O177" i="2"/>
  <c r="O166" i="2"/>
  <c r="O157" i="2"/>
  <c r="O152" i="2"/>
  <c r="O148" i="2"/>
  <c r="O139" i="2"/>
  <c r="O130" i="2"/>
  <c r="O125" i="2"/>
  <c r="O121" i="2"/>
  <c r="O116" i="2"/>
  <c r="O112" i="2"/>
  <c r="O107" i="2"/>
  <c r="O103" i="2"/>
  <c r="O98" i="2"/>
  <c r="O94" i="2"/>
  <c r="O89" i="2"/>
  <c r="O85" i="2"/>
  <c r="O80" i="2"/>
  <c r="O76" i="2"/>
  <c r="O176" i="2"/>
  <c r="O175" i="2"/>
  <c r="O167" i="2"/>
  <c r="O158" i="2"/>
  <c r="O149" i="2"/>
  <c r="O140" i="2"/>
  <c r="O131" i="2"/>
  <c r="O122" i="2"/>
  <c r="O117" i="2"/>
  <c r="O113" i="2"/>
  <c r="O104" i="2"/>
  <c r="M14" i="2"/>
  <c r="I15" i="2"/>
  <c r="M42" i="2"/>
  <c r="L46" i="2"/>
  <c r="P46" i="2"/>
  <c r="I67" i="2"/>
  <c r="Q74" i="2" s="1"/>
  <c r="M67" i="2"/>
  <c r="J68" i="2"/>
  <c r="N68" i="2"/>
  <c r="K69" i="2"/>
  <c r="O69" i="2"/>
  <c r="L70" i="2"/>
  <c r="P70" i="2"/>
  <c r="I71" i="2"/>
  <c r="M71" i="2"/>
  <c r="J72" i="2"/>
  <c r="N72" i="2"/>
  <c r="J76" i="2"/>
  <c r="P76" i="2"/>
  <c r="I77" i="2"/>
  <c r="N77" i="2"/>
  <c r="N78" i="2"/>
  <c r="L79" i="2"/>
  <c r="J80" i="2"/>
  <c r="P80" i="2"/>
  <c r="M85" i="2"/>
  <c r="Q92" i="2" s="1"/>
  <c r="K86" i="2"/>
  <c r="K87" i="2"/>
  <c r="P87" i="2"/>
  <c r="I88" i="2"/>
  <c r="O88" i="2"/>
  <c r="M89" i="2"/>
  <c r="J94" i="2"/>
  <c r="P94" i="2"/>
  <c r="I95" i="2"/>
  <c r="N95" i="2"/>
  <c r="N96" i="2"/>
  <c r="L97" i="2"/>
  <c r="J98" i="2"/>
  <c r="P98" i="2"/>
  <c r="M103" i="2"/>
  <c r="M104" i="2"/>
  <c r="O105" i="2"/>
  <c r="K106" i="2"/>
  <c r="L107" i="2"/>
  <c r="L112" i="2"/>
  <c r="M113" i="2"/>
  <c r="O114" i="2"/>
  <c r="K115" i="2"/>
  <c r="L116" i="2"/>
  <c r="M117" i="2"/>
  <c r="O118" i="2"/>
  <c r="K119" i="2"/>
  <c r="L121" i="2"/>
  <c r="M122" i="2"/>
  <c r="O123" i="2"/>
  <c r="K124" i="2"/>
  <c r="L125" i="2"/>
  <c r="L130" i="2"/>
  <c r="M131" i="2"/>
  <c r="O132" i="2"/>
  <c r="K133" i="2"/>
  <c r="L139" i="2"/>
  <c r="M140" i="2"/>
  <c r="O141" i="2"/>
  <c r="K142" i="2"/>
  <c r="L148" i="2"/>
  <c r="M149" i="2"/>
  <c r="O150" i="2"/>
  <c r="K151" i="2"/>
  <c r="L152" i="2"/>
  <c r="L157" i="2"/>
  <c r="M158" i="2"/>
  <c r="O159" i="2"/>
  <c r="K160" i="2"/>
  <c r="M167" i="2"/>
  <c r="O168" i="2"/>
  <c r="K169" i="2"/>
  <c r="M175" i="2"/>
  <c r="P177" i="2"/>
  <c r="I178" i="2"/>
  <c r="N179" i="2"/>
  <c r="J180" i="2"/>
  <c r="N184" i="2"/>
  <c r="J185" i="2"/>
  <c r="N188" i="2"/>
  <c r="J189" i="2"/>
  <c r="N202" i="2"/>
  <c r="J203" i="2"/>
  <c r="N206" i="2"/>
  <c r="O213" i="2"/>
  <c r="M214" i="2"/>
  <c r="N220" i="2"/>
  <c r="J221" i="2"/>
  <c r="N224" i="2"/>
  <c r="O284" i="2"/>
  <c r="N349" i="2"/>
  <c r="K350" i="2"/>
  <c r="O357" i="2"/>
  <c r="J358" i="2"/>
  <c r="M359" i="2"/>
  <c r="I378" i="2"/>
  <c r="M379" i="2"/>
  <c r="M18" i="2"/>
  <c r="M24" i="2"/>
  <c r="I69" i="2"/>
  <c r="M69" i="2"/>
  <c r="I117" i="2"/>
  <c r="I149" i="2"/>
  <c r="M187" i="2"/>
  <c r="I332" i="2"/>
  <c r="I547" i="2"/>
  <c r="M72" i="2"/>
  <c r="N80" i="2"/>
  <c r="N94" i="2"/>
  <c r="M95" i="2"/>
  <c r="N98" i="2"/>
  <c r="N105" i="2"/>
  <c r="I107" i="2"/>
  <c r="N141" i="2"/>
  <c r="J149" i="2"/>
  <c r="I152" i="2"/>
  <c r="I202" i="2"/>
  <c r="M328" i="2"/>
  <c r="J446" i="2"/>
  <c r="L61" i="2"/>
  <c r="L547" i="2"/>
  <c r="L511" i="2"/>
  <c r="L502" i="2"/>
  <c r="L493" i="2"/>
  <c r="L484" i="2"/>
  <c r="L548" i="2"/>
  <c r="L544" i="2"/>
  <c r="L535" i="2"/>
  <c r="L526" i="2"/>
  <c r="L517" i="2"/>
  <c r="L508" i="2"/>
  <c r="L499" i="2"/>
  <c r="L494" i="2"/>
  <c r="L490" i="2"/>
  <c r="L485" i="2"/>
  <c r="L481" i="2"/>
  <c r="L472" i="2"/>
  <c r="L463" i="2"/>
  <c r="L458" i="2"/>
  <c r="L545" i="2"/>
  <c r="L536" i="2"/>
  <c r="L527" i="2"/>
  <c r="L518" i="2"/>
  <c r="L509" i="2"/>
  <c r="L500" i="2"/>
  <c r="L491" i="2"/>
  <c r="L486" i="2"/>
  <c r="L482" i="2"/>
  <c r="L473" i="2"/>
  <c r="L464" i="2"/>
  <c r="L450" i="2"/>
  <c r="L446" i="2"/>
  <c r="L437" i="2"/>
  <c r="L428" i="2"/>
  <c r="L419" i="2"/>
  <c r="L401" i="2"/>
  <c r="L528" i="2"/>
  <c r="L492" i="2"/>
  <c r="L483" i="2"/>
  <c r="L455" i="2"/>
  <c r="L447" i="2"/>
  <c r="L438" i="2"/>
  <c r="L429" i="2"/>
  <c r="L420" i="2"/>
  <c r="L402" i="2"/>
  <c r="L393" i="2"/>
  <c r="L384" i="2"/>
  <c r="L379" i="2"/>
  <c r="L375" i="2"/>
  <c r="L357" i="2"/>
  <c r="L348" i="2"/>
  <c r="L519" i="2"/>
  <c r="L510" i="2"/>
  <c r="L501" i="2"/>
  <c r="L392" i="2"/>
  <c r="L457" i="2"/>
  <c r="L456" i="2"/>
  <c r="L448" i="2"/>
  <c r="L439" i="2"/>
  <c r="L430" i="2"/>
  <c r="L421" i="2"/>
  <c r="L403" i="2"/>
  <c r="L394" i="2"/>
  <c r="L391" i="2"/>
  <c r="L386" i="2"/>
  <c r="L382" i="2"/>
  <c r="L359" i="2"/>
  <c r="L355" i="2"/>
  <c r="L340" i="2"/>
  <c r="L546" i="2"/>
  <c r="L537" i="2"/>
  <c r="L454" i="2"/>
  <c r="Q461" i="2" s="1"/>
  <c r="L449" i="2"/>
  <c r="L445" i="2"/>
  <c r="L440" i="2"/>
  <c r="L436" i="2"/>
  <c r="Q443" i="2" s="1"/>
  <c r="L431" i="2"/>
  <c r="L427" i="2"/>
  <c r="L422" i="2"/>
  <c r="L418" i="2"/>
  <c r="Q425" i="2" s="1"/>
  <c r="L409" i="2"/>
  <c r="L404" i="2"/>
  <c r="L400" i="2"/>
  <c r="L395" i="2"/>
  <c r="L385" i="2"/>
  <c r="L378" i="2"/>
  <c r="L374" i="2"/>
  <c r="L358" i="2"/>
  <c r="L347" i="2"/>
  <c r="L341" i="2"/>
  <c r="L465" i="2"/>
  <c r="L377" i="2"/>
  <c r="L373" i="2"/>
  <c r="L349" i="2"/>
  <c r="L339" i="2"/>
  <c r="L338" i="2"/>
  <c r="L332" i="2"/>
  <c r="L328" i="2"/>
  <c r="L286" i="2"/>
  <c r="L277" i="2"/>
  <c r="L268" i="2"/>
  <c r="L259" i="2"/>
  <c r="L250" i="2"/>
  <c r="L241" i="2"/>
  <c r="L232" i="2"/>
  <c r="L387" i="2"/>
  <c r="L383" i="2"/>
  <c r="L337" i="2"/>
  <c r="L334" i="2"/>
  <c r="L329" i="2"/>
  <c r="L283" i="2"/>
  <c r="L274" i="2"/>
  <c r="L265" i="2"/>
  <c r="L256" i="2"/>
  <c r="L251" i="2"/>
  <c r="L247" i="2"/>
  <c r="L238" i="2"/>
  <c r="L229" i="2"/>
  <c r="L224" i="2"/>
  <c r="L220" i="2"/>
  <c r="L215" i="2"/>
  <c r="L211" i="2"/>
  <c r="L206" i="2"/>
  <c r="L202" i="2"/>
  <c r="L188" i="2"/>
  <c r="L184" i="2"/>
  <c r="L179" i="2"/>
  <c r="L175" i="2"/>
  <c r="L376" i="2"/>
  <c r="L356" i="2"/>
  <c r="L350" i="2"/>
  <c r="L346" i="2"/>
  <c r="Q353" i="2" s="1"/>
  <c r="L333" i="2"/>
  <c r="L330" i="2"/>
  <c r="L284" i="2"/>
  <c r="L275" i="2"/>
  <c r="L266" i="2"/>
  <c r="L257" i="2"/>
  <c r="L252" i="2"/>
  <c r="L248" i="2"/>
  <c r="L239" i="2"/>
  <c r="L230" i="2"/>
  <c r="L221" i="2"/>
  <c r="L212" i="2"/>
  <c r="L203" i="2"/>
  <c r="L189" i="2"/>
  <c r="L185" i="2"/>
  <c r="L180" i="2"/>
  <c r="L342" i="2"/>
  <c r="L331" i="2"/>
  <c r="L285" i="2"/>
  <c r="L223" i="2"/>
  <c r="L214" i="2"/>
  <c r="L205" i="2"/>
  <c r="L187" i="2"/>
  <c r="L167" i="2"/>
  <c r="L158" i="2"/>
  <c r="L149" i="2"/>
  <c r="L140" i="2"/>
  <c r="L131" i="2"/>
  <c r="L122" i="2"/>
  <c r="L117" i="2"/>
  <c r="L113" i="2"/>
  <c r="L104" i="2"/>
  <c r="L95" i="2"/>
  <c r="L86" i="2"/>
  <c r="L77" i="2"/>
  <c r="L178" i="2"/>
  <c r="L168" i="2"/>
  <c r="L159" i="2"/>
  <c r="L150" i="2"/>
  <c r="L141" i="2"/>
  <c r="L132" i="2"/>
  <c r="L123" i="2"/>
  <c r="L118" i="2"/>
  <c r="L114" i="2"/>
  <c r="L105" i="2"/>
  <c r="P321" i="2"/>
  <c r="P547" i="2"/>
  <c r="P511" i="2"/>
  <c r="P502" i="2"/>
  <c r="P493" i="2"/>
  <c r="P484" i="2"/>
  <c r="P548" i="2"/>
  <c r="P544" i="2"/>
  <c r="P535" i="2"/>
  <c r="P526" i="2"/>
  <c r="P517" i="2"/>
  <c r="P508" i="2"/>
  <c r="P499" i="2"/>
  <c r="P494" i="2"/>
  <c r="P490" i="2"/>
  <c r="P485" i="2"/>
  <c r="P481" i="2"/>
  <c r="P472" i="2"/>
  <c r="P463" i="2"/>
  <c r="P458" i="2"/>
  <c r="P545" i="2"/>
  <c r="P536" i="2"/>
  <c r="P527" i="2"/>
  <c r="P518" i="2"/>
  <c r="P509" i="2"/>
  <c r="P500" i="2"/>
  <c r="P491" i="2"/>
  <c r="P486" i="2"/>
  <c r="P482" i="2"/>
  <c r="P473" i="2"/>
  <c r="P464" i="2"/>
  <c r="P455" i="2"/>
  <c r="P528" i="2"/>
  <c r="P492" i="2"/>
  <c r="P483" i="2"/>
  <c r="P465" i="2"/>
  <c r="P456" i="2"/>
  <c r="P450" i="2"/>
  <c r="P446" i="2"/>
  <c r="P437" i="2"/>
  <c r="P428" i="2"/>
  <c r="P419" i="2"/>
  <c r="P401" i="2"/>
  <c r="P457" i="2"/>
  <c r="P447" i="2"/>
  <c r="P438" i="2"/>
  <c r="P429" i="2"/>
  <c r="P420" i="2"/>
  <c r="P402" i="2"/>
  <c r="P393" i="2"/>
  <c r="P384" i="2"/>
  <c r="P379" i="2"/>
  <c r="P375" i="2"/>
  <c r="P357" i="2"/>
  <c r="P348" i="2"/>
  <c r="P546" i="2"/>
  <c r="P537" i="2"/>
  <c r="P454" i="2"/>
  <c r="P449" i="2"/>
  <c r="P445" i="2"/>
  <c r="P440" i="2"/>
  <c r="P436" i="2"/>
  <c r="P431" i="2"/>
  <c r="P427" i="2"/>
  <c r="P422" i="2"/>
  <c r="P418" i="2"/>
  <c r="P409" i="2"/>
  <c r="Q416" i="2" s="1"/>
  <c r="P404" i="2"/>
  <c r="P400" i="2"/>
  <c r="P395" i="2"/>
  <c r="P392" i="2"/>
  <c r="P387" i="2"/>
  <c r="P383" i="2"/>
  <c r="P376" i="2"/>
  <c r="P356" i="2"/>
  <c r="P349" i="2"/>
  <c r="P340" i="2"/>
  <c r="P391" i="2"/>
  <c r="P386" i="2"/>
  <c r="P382" i="2"/>
  <c r="P359" i="2"/>
  <c r="P355" i="2"/>
  <c r="P341" i="2"/>
  <c r="P439" i="2"/>
  <c r="P403" i="2"/>
  <c r="P378" i="2"/>
  <c r="P374" i="2"/>
  <c r="P358" i="2"/>
  <c r="P332" i="2"/>
  <c r="P328" i="2"/>
  <c r="P286" i="2"/>
  <c r="P277" i="2"/>
  <c r="P268" i="2"/>
  <c r="P259" i="2"/>
  <c r="P250" i="2"/>
  <c r="P241" i="2"/>
  <c r="P232" i="2"/>
  <c r="P519" i="2"/>
  <c r="P501" i="2"/>
  <c r="P430" i="2"/>
  <c r="P394" i="2"/>
  <c r="P350" i="2"/>
  <c r="P346" i="2"/>
  <c r="P342" i="2"/>
  <c r="P338" i="2"/>
  <c r="P329" i="2"/>
  <c r="P283" i="2"/>
  <c r="P274" i="2"/>
  <c r="P265" i="2"/>
  <c r="P256" i="2"/>
  <c r="P251" i="2"/>
  <c r="P247" i="2"/>
  <c r="P238" i="2"/>
  <c r="P229" i="2"/>
  <c r="P224" i="2"/>
  <c r="P220" i="2"/>
  <c r="P215" i="2"/>
  <c r="P211" i="2"/>
  <c r="P206" i="2"/>
  <c r="P202" i="2"/>
  <c r="P188" i="2"/>
  <c r="P184" i="2"/>
  <c r="P179" i="2"/>
  <c r="P175" i="2"/>
  <c r="P421" i="2"/>
  <c r="P347" i="2"/>
  <c r="P339" i="2"/>
  <c r="P337" i="2"/>
  <c r="P334" i="2"/>
  <c r="P330" i="2"/>
  <c r="P284" i="2"/>
  <c r="P275" i="2"/>
  <c r="P266" i="2"/>
  <c r="P257" i="2"/>
  <c r="P252" i="2"/>
  <c r="P248" i="2"/>
  <c r="P239" i="2"/>
  <c r="P230" i="2"/>
  <c r="P221" i="2"/>
  <c r="P212" i="2"/>
  <c r="P203" i="2"/>
  <c r="P189" i="2"/>
  <c r="P185" i="2"/>
  <c r="P180" i="2"/>
  <c r="P510" i="2"/>
  <c r="P176" i="2"/>
  <c r="P167" i="2"/>
  <c r="P158" i="2"/>
  <c r="P149" i="2"/>
  <c r="P140" i="2"/>
  <c r="P131" i="2"/>
  <c r="P122" i="2"/>
  <c r="P117" i="2"/>
  <c r="P113" i="2"/>
  <c r="P104" i="2"/>
  <c r="P95" i="2"/>
  <c r="P86" i="2"/>
  <c r="P77" i="2"/>
  <c r="P72" i="2"/>
  <c r="P385" i="2"/>
  <c r="P333" i="2"/>
  <c r="P276" i="2"/>
  <c r="P267" i="2"/>
  <c r="P258" i="2"/>
  <c r="P249" i="2"/>
  <c r="P240" i="2"/>
  <c r="P231" i="2"/>
  <c r="P222" i="2"/>
  <c r="P213" i="2"/>
  <c r="P204" i="2"/>
  <c r="P186" i="2"/>
  <c r="P168" i="2"/>
  <c r="P159" i="2"/>
  <c r="P150" i="2"/>
  <c r="P141" i="2"/>
  <c r="P132" i="2"/>
  <c r="P123" i="2"/>
  <c r="P118" i="2"/>
  <c r="P114" i="2"/>
  <c r="P105" i="2"/>
  <c r="J34" i="2"/>
  <c r="I35" i="2"/>
  <c r="I46" i="2"/>
  <c r="M46" i="2"/>
  <c r="J67" i="2"/>
  <c r="N67" i="2"/>
  <c r="K68" i="2"/>
  <c r="O68" i="2"/>
  <c r="L69" i="2"/>
  <c r="P69" i="2"/>
  <c r="I70" i="2"/>
  <c r="M70" i="2"/>
  <c r="J71" i="2"/>
  <c r="N71" i="2"/>
  <c r="K72" i="2"/>
  <c r="O72" i="2"/>
  <c r="L76" i="2"/>
  <c r="J77" i="2"/>
  <c r="O77" i="2"/>
  <c r="J78" i="2"/>
  <c r="O78" i="2"/>
  <c r="M79" i="2"/>
  <c r="L80" i="2"/>
  <c r="I85" i="2"/>
  <c r="N85" i="2"/>
  <c r="M86" i="2"/>
  <c r="L87" i="2"/>
  <c r="K88" i="2"/>
  <c r="P88" i="2"/>
  <c r="I89" i="2"/>
  <c r="N89" i="2"/>
  <c r="L94" i="2"/>
  <c r="J95" i="2"/>
  <c r="O95" i="2"/>
  <c r="J96" i="2"/>
  <c r="O96" i="2"/>
  <c r="M97" i="2"/>
  <c r="L98" i="2"/>
  <c r="I103" i="2"/>
  <c r="N103" i="2"/>
  <c r="N104" i="2"/>
  <c r="J105" i="2"/>
  <c r="L106" i="2"/>
  <c r="M107" i="2"/>
  <c r="M112" i="2"/>
  <c r="N113" i="2"/>
  <c r="J114" i="2"/>
  <c r="L115" i="2"/>
  <c r="M116" i="2"/>
  <c r="N117" i="2"/>
  <c r="J118" i="2"/>
  <c r="L119" i="2"/>
  <c r="M121" i="2"/>
  <c r="N122" i="2"/>
  <c r="J123" i="2"/>
  <c r="L124" i="2"/>
  <c r="M125" i="2"/>
  <c r="M130" i="2"/>
  <c r="N131" i="2"/>
  <c r="J132" i="2"/>
  <c r="L133" i="2"/>
  <c r="M139" i="2"/>
  <c r="N140" i="2"/>
  <c r="J141" i="2"/>
  <c r="L142" i="2"/>
  <c r="M148" i="2"/>
  <c r="N149" i="2"/>
  <c r="J150" i="2"/>
  <c r="L151" i="2"/>
  <c r="M152" i="2"/>
  <c r="M157" i="2"/>
  <c r="N158" i="2"/>
  <c r="J159" i="2"/>
  <c r="L160" i="2"/>
  <c r="M166" i="2"/>
  <c r="N167" i="2"/>
  <c r="J168" i="2"/>
  <c r="L169" i="2"/>
  <c r="N175" i="2"/>
  <c r="L176" i="2"/>
  <c r="J178" i="2"/>
  <c r="K180" i="2"/>
  <c r="K185" i="2"/>
  <c r="L186" i="2"/>
  <c r="K189" i="2"/>
  <c r="K203" i="2"/>
  <c r="L204" i="2"/>
  <c r="I211" i="2"/>
  <c r="P214" i="2"/>
  <c r="I215" i="2"/>
  <c r="K221" i="2"/>
  <c r="L222" i="2"/>
  <c r="I229" i="2"/>
  <c r="N256" i="2"/>
  <c r="K257" i="2"/>
  <c r="N265" i="2"/>
  <c r="K266" i="2"/>
  <c r="N274" i="2"/>
  <c r="K275" i="2"/>
  <c r="N283" i="2"/>
  <c r="K346" i="2"/>
  <c r="N347" i="2"/>
  <c r="M355" i="2"/>
  <c r="P373" i="2"/>
  <c r="I374" i="2"/>
  <c r="M375" i="2"/>
  <c r="J15" i="2"/>
  <c r="J16" i="2"/>
  <c r="N32" i="2"/>
  <c r="J59" i="2"/>
  <c r="I60" i="2"/>
  <c r="M61" i="2"/>
  <c r="M15" i="2"/>
  <c r="P50" i="2"/>
  <c r="I51" i="2"/>
  <c r="P52" i="2"/>
  <c r="P22" i="2"/>
  <c r="I23" i="2"/>
  <c r="L24" i="2"/>
  <c r="L42" i="2"/>
  <c r="L13" i="2"/>
  <c r="P14" i="2"/>
  <c r="P18" i="2"/>
  <c r="L43" i="2"/>
  <c r="P15" i="2"/>
  <c r="L17" i="2"/>
  <c r="P34" i="2"/>
  <c r="P293" i="2"/>
  <c r="P297" i="2"/>
  <c r="P13" i="2"/>
  <c r="I14" i="2"/>
  <c r="I18" i="2"/>
  <c r="M23" i="2"/>
  <c r="M43" i="2"/>
  <c r="P45" i="2"/>
  <c r="M51" i="2"/>
  <c r="L52" i="2"/>
  <c r="L60" i="2"/>
  <c r="P294" i="2"/>
  <c r="I295" i="2"/>
  <c r="P302" i="2"/>
  <c r="I303" i="2"/>
  <c r="P311" i="2"/>
  <c r="I312" i="2"/>
  <c r="P320" i="2"/>
  <c r="I321" i="2"/>
  <c r="L23" i="2"/>
  <c r="L51" i="2"/>
  <c r="P59" i="2"/>
  <c r="P61" i="2"/>
  <c r="P17" i="2"/>
  <c r="P24" i="2"/>
  <c r="P32" i="2"/>
  <c r="L33" i="2"/>
  <c r="M35" i="2"/>
  <c r="L14" i="2"/>
  <c r="L15" i="2"/>
  <c r="L18" i="2"/>
  <c r="L22" i="2"/>
  <c r="P23" i="2"/>
  <c r="I24" i="2"/>
  <c r="P25" i="2"/>
  <c r="I31" i="2"/>
  <c r="P33" i="2"/>
  <c r="I34" i="2"/>
  <c r="N35" i="2"/>
  <c r="P41" i="2"/>
  <c r="I42" i="2"/>
  <c r="P43" i="2"/>
  <c r="J50" i="2"/>
  <c r="M52" i="2"/>
  <c r="P54" i="2"/>
  <c r="M60" i="2"/>
  <c r="P303" i="2"/>
  <c r="I304" i="2"/>
  <c r="P312" i="2"/>
  <c r="I313" i="2"/>
  <c r="I322" i="2"/>
  <c r="K41" i="2"/>
  <c r="O45" i="2"/>
  <c r="O54" i="2"/>
  <c r="O321" i="2"/>
  <c r="O312" i="2"/>
  <c r="O303" i="2"/>
  <c r="O294" i="2"/>
  <c r="O322" i="2"/>
  <c r="O313" i="2"/>
  <c r="O304" i="2"/>
  <c r="O295" i="2"/>
  <c r="O61" i="2"/>
  <c r="O52" i="2"/>
  <c r="O43" i="2"/>
  <c r="O34" i="2"/>
  <c r="O25" i="2"/>
  <c r="O33" i="2"/>
  <c r="O23" i="2"/>
  <c r="O18" i="2"/>
  <c r="O14" i="2"/>
  <c r="O60" i="2"/>
  <c r="O51" i="2"/>
  <c r="O42" i="2"/>
  <c r="O319" i="2"/>
  <c r="O310" i="2"/>
  <c r="O305" i="2"/>
  <c r="O301" i="2"/>
  <c r="O296" i="2"/>
  <c r="O292" i="2"/>
  <c r="O35" i="2"/>
  <c r="O32" i="2"/>
  <c r="O31" i="2"/>
  <c r="O24" i="2"/>
  <c r="O15" i="2"/>
  <c r="K301" i="2"/>
  <c r="K16" i="2"/>
  <c r="O17" i="2"/>
  <c r="O22" i="2"/>
  <c r="N24" i="2"/>
  <c r="K33" i="2"/>
  <c r="N34" i="2"/>
  <c r="J40" i="2"/>
  <c r="O41" i="2"/>
  <c r="O50" i="2"/>
  <c r="O59" i="2"/>
  <c r="K296" i="2"/>
  <c r="O297" i="2"/>
  <c r="K319" i="2"/>
  <c r="O320" i="2"/>
  <c r="O49" i="2"/>
  <c r="K13" i="2"/>
  <c r="J24" i="2"/>
  <c r="J25" i="2"/>
  <c r="K40" i="2"/>
  <c r="J44" i="2"/>
  <c r="J53" i="2"/>
  <c r="K321" i="2"/>
  <c r="K312" i="2"/>
  <c r="K303" i="2"/>
  <c r="K294" i="2"/>
  <c r="K322" i="2"/>
  <c r="K313" i="2"/>
  <c r="K304" i="2"/>
  <c r="K295" i="2"/>
  <c r="K61" i="2"/>
  <c r="K52" i="2"/>
  <c r="K43" i="2"/>
  <c r="K34" i="2"/>
  <c r="K35" i="2"/>
  <c r="K32" i="2"/>
  <c r="K31" i="2"/>
  <c r="K23" i="2"/>
  <c r="K18" i="2"/>
  <c r="K14" i="2"/>
  <c r="K63" i="2"/>
  <c r="K62" i="2"/>
  <c r="K59" i="2"/>
  <c r="K58" i="2"/>
  <c r="K50" i="2"/>
  <c r="K49" i="2"/>
  <c r="K320" i="2"/>
  <c r="K311" i="2"/>
  <c r="K302" i="2"/>
  <c r="K297" i="2"/>
  <c r="K293" i="2"/>
  <c r="K60" i="2"/>
  <c r="K51" i="2"/>
  <c r="K42" i="2"/>
  <c r="K24" i="2"/>
  <c r="K15" i="2"/>
  <c r="K54" i="2"/>
  <c r="K53" i="2"/>
  <c r="K45" i="2"/>
  <c r="K44" i="2"/>
  <c r="O63" i="2"/>
  <c r="O302" i="2"/>
  <c r="J320" i="2"/>
  <c r="J311" i="2"/>
  <c r="J302" i="2"/>
  <c r="J297" i="2"/>
  <c r="J293" i="2"/>
  <c r="J321" i="2"/>
  <c r="J312" i="2"/>
  <c r="J303" i="2"/>
  <c r="J294" i="2"/>
  <c r="J60" i="2"/>
  <c r="J51" i="2"/>
  <c r="J42" i="2"/>
  <c r="J33" i="2"/>
  <c r="J319" i="2"/>
  <c r="J310" i="2"/>
  <c r="J305" i="2"/>
  <c r="J301" i="2"/>
  <c r="J296" i="2"/>
  <c r="J292" i="2"/>
  <c r="J61" i="2"/>
  <c r="J52" i="2"/>
  <c r="J43" i="2"/>
  <c r="J22" i="2"/>
  <c r="J17" i="2"/>
  <c r="J13" i="2"/>
  <c r="J313" i="2"/>
  <c r="J35" i="2"/>
  <c r="J32" i="2"/>
  <c r="J31" i="2"/>
  <c r="J23" i="2"/>
  <c r="J18" i="2"/>
  <c r="J14" i="2"/>
  <c r="J322" i="2"/>
  <c r="J304" i="2"/>
  <c r="J295" i="2"/>
  <c r="N320" i="2"/>
  <c r="N311" i="2"/>
  <c r="N302" i="2"/>
  <c r="N297" i="2"/>
  <c r="N293" i="2"/>
  <c r="N321" i="2"/>
  <c r="N312" i="2"/>
  <c r="N303" i="2"/>
  <c r="N294" i="2"/>
  <c r="N60" i="2"/>
  <c r="N51" i="2"/>
  <c r="N42" i="2"/>
  <c r="N33" i="2"/>
  <c r="N322" i="2"/>
  <c r="N313" i="2"/>
  <c r="N304" i="2"/>
  <c r="N295" i="2"/>
  <c r="N63" i="2"/>
  <c r="N62" i="2"/>
  <c r="N59" i="2"/>
  <c r="N58" i="2"/>
  <c r="N54" i="2"/>
  <c r="N53" i="2"/>
  <c r="N50" i="2"/>
  <c r="N49" i="2"/>
  <c r="N45" i="2"/>
  <c r="N44" i="2"/>
  <c r="N41" i="2"/>
  <c r="N40" i="2"/>
  <c r="N22" i="2"/>
  <c r="N17" i="2"/>
  <c r="N13" i="2"/>
  <c r="N310" i="2"/>
  <c r="N296" i="2"/>
  <c r="N61" i="2"/>
  <c r="N52" i="2"/>
  <c r="N43" i="2"/>
  <c r="N23" i="2"/>
  <c r="N18" i="2"/>
  <c r="N14" i="2"/>
  <c r="N301" i="2"/>
  <c r="N319" i="2"/>
  <c r="N305" i="2"/>
  <c r="N292" i="2"/>
  <c r="O13" i="2"/>
  <c r="N15" i="2"/>
  <c r="O16" i="2"/>
  <c r="K17" i="2"/>
  <c r="K22" i="2"/>
  <c r="K25" i="2"/>
  <c r="N31" i="2"/>
  <c r="O40" i="2"/>
  <c r="J41" i="2"/>
  <c r="O44" i="2"/>
  <c r="J45" i="2"/>
  <c r="J49" i="2"/>
  <c r="O53" i="2"/>
  <c r="J54" i="2"/>
  <c r="J58" i="2"/>
  <c r="O62" i="2"/>
  <c r="J63" i="2"/>
  <c r="K292" i="2"/>
  <c r="O293" i="2"/>
  <c r="K310" i="2"/>
  <c r="O311" i="2"/>
  <c r="L322" i="2"/>
  <c r="L313" i="2"/>
  <c r="L304" i="2"/>
  <c r="L295" i="2"/>
  <c r="L319" i="2"/>
  <c r="L310" i="2"/>
  <c r="L305" i="2"/>
  <c r="L301" i="2"/>
  <c r="L296" i="2"/>
  <c r="L292" i="2"/>
  <c r="L62" i="2"/>
  <c r="L58" i="2"/>
  <c r="L53" i="2"/>
  <c r="L49" i="2"/>
  <c r="L44" i="2"/>
  <c r="L40" i="2"/>
  <c r="L35" i="2"/>
  <c r="L31" i="2"/>
  <c r="P322" i="2"/>
  <c r="P313" i="2"/>
  <c r="P304" i="2"/>
  <c r="P295" i="2"/>
  <c r="P319" i="2"/>
  <c r="P310" i="2"/>
  <c r="P305" i="2"/>
  <c r="P301" i="2"/>
  <c r="P296" i="2"/>
  <c r="P292" i="2"/>
  <c r="P62" i="2"/>
  <c r="P58" i="2"/>
  <c r="P53" i="2"/>
  <c r="P49" i="2"/>
  <c r="P44" i="2"/>
  <c r="P40" i="2"/>
  <c r="P35" i="2"/>
  <c r="P31" i="2"/>
  <c r="I13" i="2"/>
  <c r="M13" i="2"/>
  <c r="L16" i="2"/>
  <c r="P16" i="2"/>
  <c r="I17" i="2"/>
  <c r="M17" i="2"/>
  <c r="I22" i="2"/>
  <c r="M22" i="2"/>
  <c r="L25" i="2"/>
  <c r="M33" i="2"/>
  <c r="L34" i="2"/>
  <c r="M40" i="2"/>
  <c r="L41" i="2"/>
  <c r="P42" i="2"/>
  <c r="I43" i="2"/>
  <c r="M44" i="2"/>
  <c r="L45" i="2"/>
  <c r="M49" i="2"/>
  <c r="L50" i="2"/>
  <c r="P51" i="2"/>
  <c r="I52" i="2"/>
  <c r="M53" i="2"/>
  <c r="L54" i="2"/>
  <c r="M58" i="2"/>
  <c r="L59" i="2"/>
  <c r="P60" i="2"/>
  <c r="M62" i="2"/>
  <c r="L63" i="2"/>
  <c r="L294" i="2"/>
  <c r="M295" i="2"/>
  <c r="L303" i="2"/>
  <c r="M304" i="2"/>
  <c r="L312" i="2"/>
  <c r="M313" i="2"/>
  <c r="L321" i="2"/>
  <c r="I319" i="2"/>
  <c r="I310" i="2"/>
  <c r="I305" i="2"/>
  <c r="I301" i="2"/>
  <c r="I296" i="2"/>
  <c r="I292" i="2"/>
  <c r="I320" i="2"/>
  <c r="I311" i="2"/>
  <c r="I302" i="2"/>
  <c r="I297" i="2"/>
  <c r="I293" i="2"/>
  <c r="I63" i="2"/>
  <c r="I59" i="2"/>
  <c r="I54" i="2"/>
  <c r="I50" i="2"/>
  <c r="I45" i="2"/>
  <c r="I41" i="2"/>
  <c r="I32" i="2"/>
  <c r="M319" i="2"/>
  <c r="M310" i="2"/>
  <c r="M305" i="2"/>
  <c r="M301" i="2"/>
  <c r="M296" i="2"/>
  <c r="M292" i="2"/>
  <c r="M320" i="2"/>
  <c r="M311" i="2"/>
  <c r="M302" i="2"/>
  <c r="M297" i="2"/>
  <c r="M293" i="2"/>
  <c r="M63" i="2"/>
  <c r="M59" i="2"/>
  <c r="M54" i="2"/>
  <c r="M50" i="2"/>
  <c r="M45" i="2"/>
  <c r="M41" i="2"/>
  <c r="M32" i="2"/>
  <c r="I16" i="2"/>
  <c r="M16" i="2"/>
  <c r="I25" i="2"/>
  <c r="M25" i="2"/>
  <c r="I33" i="2"/>
  <c r="M34" i="2"/>
  <c r="I40" i="2"/>
  <c r="I44" i="2"/>
  <c r="I49" i="2"/>
  <c r="I53" i="2"/>
  <c r="I58" i="2"/>
  <c r="I62" i="2"/>
  <c r="Q83" i="2"/>
  <c r="Q119" i="2"/>
  <c r="Q155" i="2"/>
  <c r="L293" i="2"/>
  <c r="M294" i="2"/>
  <c r="L297" i="2"/>
  <c r="L302" i="2"/>
  <c r="M303" i="2"/>
  <c r="L311" i="2"/>
  <c r="M312" i="2"/>
  <c r="L320" i="2"/>
  <c r="M321" i="2"/>
  <c r="Q182" i="2"/>
  <c r="Q200" i="2"/>
  <c r="Q254" i="2"/>
  <c r="Q290" i="2"/>
  <c r="Q371" i="2"/>
  <c r="Q398" i="2"/>
  <c r="Q434" i="2"/>
  <c r="Q470" i="2"/>
  <c r="Q506" i="2"/>
  <c r="Q542" i="2"/>
  <c r="Q146" i="2" l="1"/>
  <c r="Q101" i="2"/>
  <c r="Q110" i="2"/>
  <c r="Q227" i="2"/>
  <c r="Q218" i="2"/>
  <c r="Q209" i="2"/>
  <c r="Q47" i="2"/>
  <c r="K554" i="2"/>
  <c r="G5" i="2" s="1"/>
  <c r="M553" i="2"/>
  <c r="F7" i="2" s="1"/>
  <c r="P554" i="2"/>
  <c r="G10" i="2" s="1"/>
  <c r="O553" i="2"/>
  <c r="F9" i="2" s="1"/>
  <c r="M554" i="2"/>
  <c r="G7" i="2" s="1"/>
  <c r="I554" i="2"/>
  <c r="G3" i="2" s="1"/>
  <c r="Q317" i="2"/>
  <c r="L554" i="2"/>
  <c r="G6" i="2" s="1"/>
  <c r="I553" i="2"/>
  <c r="F3" i="2" s="1"/>
  <c r="P553" i="2"/>
  <c r="F10" i="2" s="1"/>
  <c r="Q326" i="2"/>
  <c r="N554" i="2"/>
  <c r="G8" i="2" s="1"/>
  <c r="Q29" i="2"/>
  <c r="Q38" i="2"/>
  <c r="J554" i="2"/>
  <c r="G4" i="2" s="1"/>
  <c r="Q65" i="2"/>
  <c r="K553" i="2"/>
  <c r="F5" i="2" s="1"/>
  <c r="O554" i="2"/>
  <c r="G9" i="2" s="1"/>
  <c r="Q20" i="2"/>
  <c r="Q308" i="2"/>
  <c r="Q56" i="2"/>
  <c r="L553" i="2"/>
  <c r="F6" i="2" s="1"/>
  <c r="Q299" i="2"/>
  <c r="N553" i="2"/>
  <c r="F8" i="2" s="1"/>
  <c r="J553" i="2"/>
  <c r="F4"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IH</author>
  </authors>
  <commentList>
    <comment ref="E12" authorId="0" shapeId="0" xr:uid="{00000000-0006-0000-0100-000001000000}">
      <text>
        <r>
          <rPr>
            <sz val="11"/>
            <color indexed="8"/>
            <rFont val="Helvetica Neue"/>
          </rPr>
          <t>IH:
tmb3:
Input wind speed if available. Examples 2.1 and -0.3</t>
        </r>
      </text>
    </comment>
    <comment ref="E21" authorId="0" shapeId="0" xr:uid="{00000000-0006-0000-0100-000002000000}">
      <text>
        <r>
          <rPr>
            <sz val="11"/>
            <color indexed="8"/>
            <rFont val="Helvetica Neue"/>
          </rPr>
          <t>IH:
tmb3:
Input wind speed if available. Examples 2.1 and -0.3</t>
        </r>
      </text>
    </comment>
    <comment ref="E30" authorId="0" shapeId="0" xr:uid="{00000000-0006-0000-0100-000003000000}">
      <text>
        <r>
          <rPr>
            <sz val="11"/>
            <color indexed="8"/>
            <rFont val="Helvetica Neue"/>
          </rPr>
          <t>IH:
tmb3:
Input wind speed if available. Examples 2.1 and -0.3</t>
        </r>
      </text>
    </comment>
    <comment ref="E39" authorId="0" shapeId="0" xr:uid="{00000000-0006-0000-0100-000004000000}">
      <text>
        <r>
          <rPr>
            <sz val="11"/>
            <color indexed="8"/>
            <rFont val="Helvetica Neue"/>
          </rPr>
          <t>IH:
tmb3:
Input wind speed if available. Examples 2.1 and -0.3</t>
        </r>
      </text>
    </comment>
    <comment ref="H256" authorId="0" shapeId="0" xr:uid="{00000000-0006-0000-0100-000005000000}">
      <text>
        <r>
          <rPr>
            <sz val="11"/>
            <color indexed="8"/>
            <rFont val="Helvetica Neue"/>
          </rPr>
          <t>IH:
tmb3:
Input wind speed if available. Examples 2.1 and -0.3</t>
        </r>
      </text>
    </comment>
    <comment ref="H265" authorId="0" shapeId="0" xr:uid="{00000000-0006-0000-0100-000006000000}">
      <text>
        <r>
          <rPr>
            <sz val="11"/>
            <color indexed="8"/>
            <rFont val="Helvetica Neue"/>
          </rPr>
          <t>IH:
tmb3:
Input wind speed if available. Examples 2.1 and -0.3</t>
        </r>
      </text>
    </comment>
    <comment ref="H274" authorId="0" shapeId="0" xr:uid="{00000000-0006-0000-0100-000007000000}">
      <text>
        <r>
          <rPr>
            <sz val="11"/>
            <color indexed="8"/>
            <rFont val="Helvetica Neue"/>
          </rPr>
          <t>IH:
tmb3:
Input wind speed if available. Examples 2.1 and -0.3</t>
        </r>
      </text>
    </comment>
    <comment ref="E291" authorId="0" shapeId="0" xr:uid="{00000000-0006-0000-0100-000008000000}">
      <text>
        <r>
          <rPr>
            <sz val="11"/>
            <color indexed="8"/>
            <rFont val="Helvetica Neue"/>
          </rPr>
          <t>IH:
tmb3:
Input wind speed if available. Examples 2.1 and -0.3</t>
        </r>
      </text>
    </comment>
    <comment ref="E300" authorId="0" shapeId="0" xr:uid="{00000000-0006-0000-0100-000009000000}">
      <text>
        <r>
          <rPr>
            <sz val="11"/>
            <color indexed="8"/>
            <rFont val="Helvetica Neue"/>
          </rPr>
          <t>IH:
tmb3:
Input wind speed if available. Examples 2.1 and -0.3</t>
        </r>
      </text>
    </comment>
    <comment ref="E309" authorId="0" shapeId="0" xr:uid="{00000000-0006-0000-0100-00000A000000}">
      <text>
        <r>
          <rPr>
            <sz val="11"/>
            <color indexed="8"/>
            <rFont val="Helvetica Neue"/>
          </rPr>
          <t>IH:
tmb3:
Input wind speed if available. Examples 2.1 and -0.3</t>
        </r>
      </text>
    </comment>
    <comment ref="E318" authorId="0" shapeId="0" xr:uid="{00000000-0006-0000-0100-00000B000000}">
      <text>
        <r>
          <rPr>
            <sz val="11"/>
            <color indexed="8"/>
            <rFont val="Helvetica Neue"/>
          </rPr>
          <t>IH:
tmb3:
Input wind speed if available. Examples 2.1 and -0.3</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IH</author>
  </authors>
  <commentList>
    <comment ref="B2" authorId="0" shapeId="0" xr:uid="{00000000-0006-0000-0200-000001000000}">
      <text>
        <r>
          <rPr>
            <sz val="11"/>
            <color indexed="8"/>
            <rFont val="Helvetica Neue"/>
          </rPr>
          <t>IH:
tmb3:
Each nonscoring competitor needs an entry in this row</t>
        </r>
      </text>
    </comment>
    <comment ref="E2" authorId="0" shapeId="0" xr:uid="{00000000-0006-0000-0200-000002000000}">
      <text>
        <r>
          <rPr>
            <sz val="11"/>
            <color indexed="8"/>
            <rFont val="Helvetica Neue"/>
          </rPr>
          <t>IH:
tmb3:
U17, U20, SM, M40, M45 and so on</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IH</author>
  </authors>
  <commentList>
    <comment ref="B2" authorId="0" shapeId="0" xr:uid="{00000000-0006-0000-0300-000001000000}">
      <text>
        <r>
          <rPr>
            <sz val="11"/>
            <color indexed="8"/>
            <rFont val="Helvetica Neue"/>
          </rPr>
          <t>IH:
tmb3:
Each nonscoring competitor needs an entry in this row</t>
        </r>
      </text>
    </comment>
    <comment ref="E2" authorId="0" shapeId="0" xr:uid="{00000000-0006-0000-0300-000002000000}">
      <text>
        <r>
          <rPr>
            <sz val="11"/>
            <color indexed="8"/>
            <rFont val="Helvetica Neue"/>
          </rPr>
          <t>IH:
tmb3:
U17, U20, SM, M40, M45 and so on</t>
        </r>
      </text>
    </comment>
  </commentList>
</comments>
</file>

<file path=xl/sharedStrings.xml><?xml version="1.0" encoding="utf-8"?>
<sst xmlns="http://schemas.openxmlformats.org/spreadsheetml/2006/main" count="2079" uniqueCount="603">
  <si>
    <t>Bib#</t>
  </si>
  <si>
    <t>Team</t>
  </si>
  <si>
    <t>British Airways</t>
  </si>
  <si>
    <t xml:space="preserve">Ealing Southall &amp; Middlesex </t>
  </si>
  <si>
    <t>Herne Hill Harriers</t>
  </si>
  <si>
    <t>Hillingdon</t>
  </si>
  <si>
    <t>Metros</t>
  </si>
  <si>
    <t>Ealing Eagles</t>
  </si>
  <si>
    <t>Serpentine</t>
  </si>
  <si>
    <t>Thames Valley Harriers</t>
  </si>
  <si>
    <t>Men</t>
  </si>
  <si>
    <t>Cat</t>
  </si>
  <si>
    <t>URN</t>
  </si>
  <si>
    <t>100-M35A</t>
  </si>
  <si>
    <t>-</t>
  </si>
  <si>
    <t>M35</t>
  </si>
  <si>
    <t>100-M35B</t>
  </si>
  <si>
    <t>100-M50</t>
  </si>
  <si>
    <t>M50</t>
  </si>
  <si>
    <t>100-M60</t>
  </si>
  <si>
    <t>M60</t>
  </si>
  <si>
    <t>400-M35A</t>
  </si>
  <si>
    <t>400-M35B</t>
  </si>
  <si>
    <t>400-M50</t>
  </si>
  <si>
    <t>400-M60</t>
  </si>
  <si>
    <t>400-M70</t>
  </si>
  <si>
    <t>M70</t>
  </si>
  <si>
    <t>1500-M35A</t>
  </si>
  <si>
    <t>1500-M35B</t>
  </si>
  <si>
    <t>1500-M50</t>
  </si>
  <si>
    <t>1500-M60</t>
  </si>
  <si>
    <t>1500-M70</t>
  </si>
  <si>
    <t>2000W-M35</t>
  </si>
  <si>
    <t>2000W-M50</t>
  </si>
  <si>
    <t>2000W-M60</t>
  </si>
  <si>
    <t>DT-M35</t>
  </si>
  <si>
    <t>DT-M50</t>
  </si>
  <si>
    <t>`</t>
  </si>
  <si>
    <t>DT-M60</t>
  </si>
  <si>
    <t>DT-M70</t>
  </si>
  <si>
    <t>JT-M35</t>
  </si>
  <si>
    <t>JT-M50</t>
  </si>
  <si>
    <t>JT-M60</t>
  </si>
  <si>
    <t>HJ-M35</t>
  </si>
  <si>
    <t>HJ-M50</t>
  </si>
  <si>
    <t>HJ-M60</t>
  </si>
  <si>
    <t>TJ-M35</t>
  </si>
  <si>
    <t>TJ-M50</t>
  </si>
  <si>
    <t>TJ-M60</t>
  </si>
  <si>
    <t>4x400M</t>
  </si>
  <si>
    <t>Women</t>
  </si>
  <si>
    <t>100-W35A</t>
  </si>
  <si>
    <t>W35</t>
  </si>
  <si>
    <t>100-W35B</t>
  </si>
  <si>
    <t>100-W50</t>
  </si>
  <si>
    <t>W50</t>
  </si>
  <si>
    <t>100-W60</t>
  </si>
  <si>
    <t>W60</t>
  </si>
  <si>
    <t>400-W35A</t>
  </si>
  <si>
    <t>400-W35B</t>
  </si>
  <si>
    <t>400-W50</t>
  </si>
  <si>
    <t>400-W60</t>
  </si>
  <si>
    <t>400-W70</t>
  </si>
  <si>
    <t>W70</t>
  </si>
  <si>
    <t>1500-W35A</t>
  </si>
  <si>
    <t>1500-W35B</t>
  </si>
  <si>
    <t>1500-W50</t>
  </si>
  <si>
    <t>1500-W60</t>
  </si>
  <si>
    <t>1500-W70</t>
  </si>
  <si>
    <t>2000W-W35</t>
  </si>
  <si>
    <t>2000W-W50</t>
  </si>
  <si>
    <t>2000W-W60</t>
  </si>
  <si>
    <t>DT-W35</t>
  </si>
  <si>
    <t>DT-W50</t>
  </si>
  <si>
    <t>DT-W60</t>
  </si>
  <si>
    <t>DT-W70</t>
  </si>
  <si>
    <t>JT-W35</t>
  </si>
  <si>
    <t>JT-W50</t>
  </si>
  <si>
    <t>JT-W60</t>
  </si>
  <si>
    <t>HJ-W35</t>
  </si>
  <si>
    <t>HJ-W50</t>
  </si>
  <si>
    <t>TJ-W35</t>
  </si>
  <si>
    <t>TJ-W50</t>
  </si>
  <si>
    <t>4x400W</t>
  </si>
  <si>
    <t>Score</t>
  </si>
  <si>
    <t>1</t>
  </si>
  <si>
    <t>2</t>
  </si>
  <si>
    <t>3</t>
  </si>
  <si>
    <t>4</t>
  </si>
  <si>
    <t>5</t>
  </si>
  <si>
    <t>6</t>
  </si>
  <si>
    <t>7</t>
  </si>
  <si>
    <t>8</t>
  </si>
  <si>
    <t>Waste</t>
  </si>
  <si>
    <t>100m M35A</t>
  </si>
  <si>
    <t>Wind=</t>
  </si>
  <si>
    <t>100m M35B</t>
  </si>
  <si>
    <t>100m M50</t>
  </si>
  <si>
    <t>100m M60</t>
  </si>
  <si>
    <t>400m M35A</t>
  </si>
  <si>
    <t>400m M35B</t>
  </si>
  <si>
    <t>400m M50</t>
  </si>
  <si>
    <t>400m M60</t>
  </si>
  <si>
    <t>400m M70</t>
  </si>
  <si>
    <t>1500m M35A</t>
  </si>
  <si>
    <t>1500m M35B</t>
  </si>
  <si>
    <t>1500m M50</t>
  </si>
  <si>
    <t>1500m M60</t>
  </si>
  <si>
    <t>1500m M70</t>
  </si>
  <si>
    <t>2000m Walk M35</t>
  </si>
  <si>
    <t>2000m Walk M50</t>
  </si>
  <si>
    <t>2000m Walk M60</t>
  </si>
  <si>
    <t>Discus M35</t>
  </si>
  <si>
    <t>Discus M50</t>
  </si>
  <si>
    <t>Discus M60</t>
  </si>
  <si>
    <t>Discus M70</t>
  </si>
  <si>
    <t>Javelin M35</t>
  </si>
  <si>
    <t>Javelin M50</t>
  </si>
  <si>
    <t>Javelin M60</t>
  </si>
  <si>
    <t>High jump M35</t>
  </si>
  <si>
    <t>High jump M50</t>
  </si>
  <si>
    <t>High jump M60</t>
  </si>
  <si>
    <t>Triple jump M35</t>
  </si>
  <si>
    <t>Triple jump M50</t>
  </si>
  <si>
    <t>Triple jump M60</t>
  </si>
  <si>
    <t>Men's 4x400m relay</t>
  </si>
  <si>
    <t>100m W35A</t>
  </si>
  <si>
    <t>100m W35B</t>
  </si>
  <si>
    <t>100m W50</t>
  </si>
  <si>
    <t>100m W60</t>
  </si>
  <si>
    <t>400m W35A</t>
  </si>
  <si>
    <t>400m W35B</t>
  </si>
  <si>
    <t>400m W50</t>
  </si>
  <si>
    <t>400m W60</t>
  </si>
  <si>
    <t>400m W70</t>
  </si>
  <si>
    <t>1500m W35A</t>
  </si>
  <si>
    <t>1500m W35B</t>
  </si>
  <si>
    <t>1500m W50</t>
  </si>
  <si>
    <t>1500m W60</t>
  </si>
  <si>
    <t>1500m W70</t>
  </si>
  <si>
    <t>2000m Walk W35</t>
  </si>
  <si>
    <t>2000m Walk W50</t>
  </si>
  <si>
    <t>2000m Walk W60</t>
  </si>
  <si>
    <t>Discus W35</t>
  </si>
  <si>
    <t>Discus W50</t>
  </si>
  <si>
    <t>Discus W60</t>
  </si>
  <si>
    <t>Discus W70</t>
  </si>
  <si>
    <t>Javelin W35</t>
  </si>
  <si>
    <t>Javelin W50</t>
  </si>
  <si>
    <t>Javelin W60</t>
  </si>
  <si>
    <t>High jump W35</t>
  </si>
  <si>
    <t>High jump W50</t>
  </si>
  <si>
    <t>Triple jump W35</t>
  </si>
  <si>
    <t>Triple jump W50</t>
  </si>
  <si>
    <t>Women's 4x400m</t>
  </si>
  <si>
    <t>Total (men)</t>
  </si>
  <si>
    <t>Total (women)</t>
  </si>
  <si>
    <t>Non-scoring results</t>
  </si>
  <si>
    <t>Bib</t>
  </si>
  <si>
    <t>Event</t>
  </si>
  <si>
    <t>Pos</t>
  </si>
  <si>
    <t>Name</t>
  </si>
  <si>
    <t>Club</t>
  </si>
  <si>
    <t>Perf.</t>
  </si>
  <si>
    <t>M40</t>
  </si>
  <si>
    <t>M45</t>
  </si>
  <si>
    <t>M55</t>
  </si>
  <si>
    <t>M65</t>
  </si>
  <si>
    <t>M75</t>
  </si>
  <si>
    <t>W40</t>
  </si>
  <si>
    <t>W45</t>
  </si>
  <si>
    <t>W55</t>
  </si>
  <si>
    <t>W65</t>
  </si>
  <si>
    <t>W75</t>
  </si>
  <si>
    <t>Ian Haylock</t>
  </si>
  <si>
    <t>Steve Hillier</t>
  </si>
  <si>
    <t>Sean O'Keeffe</t>
  </si>
  <si>
    <t>Fiona Bishop</t>
  </si>
  <si>
    <t>Dale Henry</t>
  </si>
  <si>
    <t>Steve Thompson</t>
  </si>
  <si>
    <t>Keith Seldon</t>
  </si>
  <si>
    <t>Doug Milsom</t>
  </si>
  <si>
    <t>Ryan Hamdy</t>
  </si>
  <si>
    <t>Jim Southgate</t>
  </si>
  <si>
    <t>Richard Jenkin</t>
  </si>
  <si>
    <t>14.1</t>
  </si>
  <si>
    <t>15.0</t>
  </si>
  <si>
    <t>15.5</t>
  </si>
  <si>
    <t>15.9</t>
  </si>
  <si>
    <t>16.6</t>
  </si>
  <si>
    <t>17.7</t>
  </si>
  <si>
    <t>15.7</t>
  </si>
  <si>
    <t>65.7</t>
  </si>
  <si>
    <t>16.9</t>
  </si>
  <si>
    <t>17.2</t>
  </si>
  <si>
    <t>18.5</t>
  </si>
  <si>
    <t>18.6</t>
  </si>
  <si>
    <t>17.6</t>
  </si>
  <si>
    <t>16.4</t>
  </si>
  <si>
    <t>18.0</t>
  </si>
  <si>
    <t>18.4</t>
  </si>
  <si>
    <t>18.7</t>
  </si>
  <si>
    <t>21.5</t>
  </si>
  <si>
    <t>36.6</t>
  </si>
  <si>
    <t>11.6</t>
  </si>
  <si>
    <t>12.5</t>
  </si>
  <si>
    <t>13.0</t>
  </si>
  <si>
    <t>13.3</t>
  </si>
  <si>
    <t>14.6</t>
  </si>
  <si>
    <t>16.1</t>
  </si>
  <si>
    <t>13.6</t>
  </si>
  <si>
    <t>14.4</t>
  </si>
  <si>
    <t>16.0</t>
  </si>
  <si>
    <t>13.1</t>
  </si>
  <si>
    <t>83.8</t>
  </si>
  <si>
    <t>13.9</t>
  </si>
  <si>
    <t>14.5</t>
  </si>
  <si>
    <t>15.4</t>
  </si>
  <si>
    <t>17.1</t>
  </si>
  <si>
    <t>20.4</t>
  </si>
  <si>
    <t>30.5</t>
  </si>
  <si>
    <t>Andy Torrance</t>
  </si>
  <si>
    <t>Mike Illing</t>
  </si>
  <si>
    <t>Trevor Steeples</t>
  </si>
  <si>
    <t>Dave Martin</t>
  </si>
  <si>
    <t>Rob Poulter</t>
  </si>
  <si>
    <t>Jason Steel</t>
  </si>
  <si>
    <t>Richard Jerkin</t>
  </si>
  <si>
    <t>Neil Kirkham</t>
  </si>
  <si>
    <t>Clive Wickham</t>
  </si>
  <si>
    <t>Dave Smith</t>
  </si>
  <si>
    <t>Stefan Lammel</t>
  </si>
  <si>
    <t>Vaughan Ramsay</t>
  </si>
  <si>
    <t>Nicola Penty-Alvarez</t>
  </si>
  <si>
    <t>Lynn Hyde</t>
  </si>
  <si>
    <t>Sharon Dooley</t>
  </si>
  <si>
    <t>Lesley Conway</t>
  </si>
  <si>
    <t>Melanie Spencer</t>
  </si>
  <si>
    <t>Zoe Dobbs</t>
  </si>
  <si>
    <t>Pauline Fischer</t>
  </si>
  <si>
    <t>Christine Heemskerk</t>
  </si>
  <si>
    <t>Lucy Duncan</t>
  </si>
  <si>
    <t>Elisa Morse</t>
  </si>
  <si>
    <t>Maria Hernandez-Humm</t>
  </si>
  <si>
    <t>Peter Phillips</t>
  </si>
  <si>
    <t>Kwei Sankofa</t>
  </si>
  <si>
    <t>Paul Marriott</t>
  </si>
  <si>
    <t>Andrew Simms</t>
  </si>
  <si>
    <t>Allan Long</t>
  </si>
  <si>
    <t>Jonathan Whittaker</t>
  </si>
  <si>
    <t>Simon Coombes</t>
  </si>
  <si>
    <t>Robert Nagorski</t>
  </si>
  <si>
    <t>Mike Mann</t>
  </si>
  <si>
    <t>Valdis Pauzers</t>
  </si>
  <si>
    <t>Glen Keegan</t>
  </si>
  <si>
    <t>Rob Healey</t>
  </si>
  <si>
    <t>Garth Francis</t>
  </si>
  <si>
    <t>Andrew Lea-Gerrard</t>
  </si>
  <si>
    <t>Chris Carden</t>
  </si>
  <si>
    <t>Phil Parish</t>
  </si>
  <si>
    <t>Vikki Radcliffe</t>
  </si>
  <si>
    <t>Alex Shamloll</t>
  </si>
  <si>
    <t>Inga Bellahn</t>
  </si>
  <si>
    <t>Helen Oldfield</t>
  </si>
  <si>
    <t>Nicky Sturzaker</t>
  </si>
  <si>
    <t>Barbara Macanas</t>
  </si>
  <si>
    <t>Jess Winfield</t>
  </si>
  <si>
    <t>Nikki Sturzaker</t>
  </si>
  <si>
    <t>Sharon St Luce</t>
  </si>
  <si>
    <t>Penelope Cummings</t>
  </si>
  <si>
    <t>Sian Baum</t>
  </si>
  <si>
    <t>Patrizia Gnoato</t>
  </si>
  <si>
    <t>51.8</t>
  </si>
  <si>
    <t>54.6</t>
  </si>
  <si>
    <t>57.6</t>
  </si>
  <si>
    <t>59.8</t>
  </si>
  <si>
    <t>64.5</t>
  </si>
  <si>
    <t>74.2</t>
  </si>
  <si>
    <t>62.9</t>
  </si>
  <si>
    <t>64.2</t>
  </si>
  <si>
    <t>64.6</t>
  </si>
  <si>
    <t>70.8</t>
  </si>
  <si>
    <t>75.9</t>
  </si>
  <si>
    <t>77.7</t>
  </si>
  <si>
    <t>Alex Guest</t>
  </si>
  <si>
    <t>Greg Bennett</t>
  </si>
  <si>
    <t>Trevor Wade</t>
  </si>
  <si>
    <t>Nick Michael</t>
  </si>
  <si>
    <t>Scott Brewer</t>
  </si>
  <si>
    <t>Stanislav Vilga</t>
  </si>
  <si>
    <t>Neil Jamieson</t>
  </si>
  <si>
    <t>Christian Nielsen</t>
  </si>
  <si>
    <t>Simon Nixon</t>
  </si>
  <si>
    <t>Kevin McAleer</t>
  </si>
  <si>
    <t>Sam Nash</t>
  </si>
  <si>
    <t>Manuel da Silva</t>
  </si>
  <si>
    <t>Gordon Low</t>
  </si>
  <si>
    <t>Simon Rubens</t>
  </si>
  <si>
    <t>Calum Nicol</t>
  </si>
  <si>
    <t>Yordan Kolev</t>
  </si>
  <si>
    <t>Robert Datnow</t>
  </si>
  <si>
    <t>Andrew Jackson</t>
  </si>
  <si>
    <t>Nadia Whittaker</t>
  </si>
  <si>
    <t>Thea Downie</t>
  </si>
  <si>
    <t>Joy Giorgi</t>
  </si>
  <si>
    <t>Victoria Carter</t>
  </si>
  <si>
    <t>Diana Kennedy</t>
  </si>
  <si>
    <t>Andrea Broughton</t>
  </si>
  <si>
    <t>Sam Brewer</t>
  </si>
  <si>
    <t>24.0</t>
  </si>
  <si>
    <t>66.9</t>
  </si>
  <si>
    <t>67.3</t>
  </si>
  <si>
    <t>70.4</t>
  </si>
  <si>
    <t>79.3</t>
  </si>
  <si>
    <t>72.7</t>
  </si>
  <si>
    <t>84.0</t>
  </si>
  <si>
    <t>85.0</t>
  </si>
  <si>
    <t>85.2</t>
  </si>
  <si>
    <t>105.2</t>
  </si>
  <si>
    <t>109.2</t>
  </si>
  <si>
    <t>63.2</t>
  </si>
  <si>
    <t>67.9</t>
  </si>
  <si>
    <t>68.7</t>
  </si>
  <si>
    <t>69.2</t>
  </si>
  <si>
    <t>72.5</t>
  </si>
  <si>
    <t>66.1</t>
  </si>
  <si>
    <t>68.4</t>
  </si>
  <si>
    <t>72.9</t>
  </si>
  <si>
    <t>77.2</t>
  </si>
  <si>
    <t>87.6</t>
  </si>
  <si>
    <t>Ian Kwan</t>
  </si>
  <si>
    <t>Nick Davies</t>
  </si>
  <si>
    <t>Jerzy Raczynski</t>
  </si>
  <si>
    <t>Will Bennett</t>
  </si>
  <si>
    <t>Gary Hobbs</t>
  </si>
  <si>
    <t>Vicky Chan</t>
  </si>
  <si>
    <t>Liz Ainsworth</t>
  </si>
  <si>
    <t>Charlotte Frankham</t>
  </si>
  <si>
    <t>Malgorzata Kucharska</t>
  </si>
  <si>
    <t>Fade Solanke-Mitterer</t>
  </si>
  <si>
    <t>Pete Hewitt</t>
  </si>
  <si>
    <t>Bartosz Porzuczek</t>
  </si>
  <si>
    <t>Tom McKelvey</t>
  </si>
  <si>
    <t>Stuart Leigh</t>
  </si>
  <si>
    <t>Andrew Maynard</t>
  </si>
  <si>
    <t>Jeremy Freer</t>
  </si>
  <si>
    <t>Kemuel Solomon</t>
  </si>
  <si>
    <t>David Hinds</t>
  </si>
  <si>
    <t>Sam Barnes</t>
  </si>
  <si>
    <t>Nic Browne</t>
  </si>
  <si>
    <t>Peter Clarke</t>
  </si>
  <si>
    <t>Nick Jones</t>
  </si>
  <si>
    <t>Simon Maughan</t>
  </si>
  <si>
    <t>Alex Malzer</t>
  </si>
  <si>
    <t>Frank Womelsdorf</t>
  </si>
  <si>
    <t>Tony McGahan</t>
  </si>
  <si>
    <t>Tony Richards</t>
  </si>
  <si>
    <t>Rhiannon Needham</t>
  </si>
  <si>
    <t>Catkin Shelley</t>
  </si>
  <si>
    <t>Marielle Westlund</t>
  </si>
  <si>
    <t>Hel James</t>
  </si>
  <si>
    <t>Victoria Brown</t>
  </si>
  <si>
    <t>Jo Burkett</t>
  </si>
  <si>
    <t>Andrea Sanders-Reece</t>
  </si>
  <si>
    <t>Marianne Morris</t>
  </si>
  <si>
    <t>Natasha Sheel</t>
  </si>
  <si>
    <t>Cath Ferguson</t>
  </si>
  <si>
    <t>Avril Riddell</t>
  </si>
  <si>
    <t>Lynne Maughan</t>
  </si>
  <si>
    <t>Phil Kelvin</t>
  </si>
  <si>
    <t>Mary Davies</t>
  </si>
  <si>
    <t>Russell Morris</t>
  </si>
  <si>
    <t>Marcus Weedon</t>
  </si>
  <si>
    <t>Kevin Smart</t>
  </si>
  <si>
    <t>Jag Matharu</t>
  </si>
  <si>
    <t>Martin Eden</t>
  </si>
  <si>
    <t>Tom Morris</t>
  </si>
  <si>
    <t>Sonny Peart</t>
  </si>
  <si>
    <t>Jenny O'Sullivan</t>
  </si>
  <si>
    <t>Jasia Zimmermann</t>
  </si>
  <si>
    <t>75.5</t>
  </si>
  <si>
    <t>80.3</t>
  </si>
  <si>
    <t>81.8</t>
  </si>
  <si>
    <t>83.7</t>
  </si>
  <si>
    <t>94.2</t>
  </si>
  <si>
    <t>94.6</t>
  </si>
  <si>
    <t>95.7</t>
  </si>
  <si>
    <t>98.1</t>
  </si>
  <si>
    <t>102.5</t>
  </si>
  <si>
    <t>73.9</t>
  </si>
  <si>
    <t>76.2</t>
  </si>
  <si>
    <t>79.7</t>
  </si>
  <si>
    <t>Sarah Harris</t>
  </si>
  <si>
    <t>Carol Jones</t>
  </si>
  <si>
    <t>Sarah Gerrie</t>
  </si>
  <si>
    <t>Anna Critchlow</t>
  </si>
  <si>
    <t>Louise Prince</t>
  </si>
  <si>
    <t>Ann Livings</t>
  </si>
  <si>
    <t>Mark Worrall</t>
  </si>
  <si>
    <t>Will Bennet</t>
  </si>
  <si>
    <t>4:16.6</t>
  </si>
  <si>
    <t>4:26.0</t>
  </si>
  <si>
    <t>4:28.4</t>
  </si>
  <si>
    <t>5:20.7</t>
  </si>
  <si>
    <t>6:27.6</t>
  </si>
  <si>
    <t>4:41.2</t>
  </si>
  <si>
    <t>4:59.3</t>
  </si>
  <si>
    <t>5:08.2</t>
  </si>
  <si>
    <t>5:10.8</t>
  </si>
  <si>
    <t>5:26.1</t>
  </si>
  <si>
    <t>4:24.3</t>
  </si>
  <si>
    <t>4:39.3</t>
  </si>
  <si>
    <t>4:40.0</t>
  </si>
  <si>
    <t>5:02.1</t>
  </si>
  <si>
    <t>5:30.5</t>
  </si>
  <si>
    <t>5:33.1</t>
  </si>
  <si>
    <t>5:42.3</t>
  </si>
  <si>
    <t>6:09.3</t>
  </si>
  <si>
    <t>5:06.7</t>
  </si>
  <si>
    <t>5:31.0</t>
  </si>
  <si>
    <t>5:38.1</t>
  </si>
  <si>
    <t>5:40.6</t>
  </si>
  <si>
    <t>6:44.3</t>
  </si>
  <si>
    <t>7:08.6</t>
  </si>
  <si>
    <t>7:10.6</t>
  </si>
  <si>
    <t>8:05.5</t>
  </si>
  <si>
    <t>8:12.8</t>
  </si>
  <si>
    <t>5:02.4</t>
  </si>
  <si>
    <t>5:05.0</t>
  </si>
  <si>
    <t>5:16.6</t>
  </si>
  <si>
    <t>5:21.3</t>
  </si>
  <si>
    <t>6:21.8</t>
  </si>
  <si>
    <t>6:32.5</t>
  </si>
  <si>
    <t>5:43.2</t>
  </si>
  <si>
    <t>5:45.4</t>
  </si>
  <si>
    <t>6:17.2</t>
  </si>
  <si>
    <t>6:39.1</t>
  </si>
  <si>
    <t>5:18.0</t>
  </si>
  <si>
    <t>5:19.7</t>
  </si>
  <si>
    <t>5:46.7</t>
  </si>
  <si>
    <t>5:57.2</t>
  </si>
  <si>
    <t>6:31.2</t>
  </si>
  <si>
    <t>7:06.9</t>
  </si>
  <si>
    <t>6:56.2</t>
  </si>
  <si>
    <t>7:01.4</t>
  </si>
  <si>
    <t>6:43.7</t>
  </si>
  <si>
    <t>6:50.2</t>
  </si>
  <si>
    <t>7:09.3</t>
  </si>
  <si>
    <t>8:00.3</t>
  </si>
  <si>
    <t>9:36.7</t>
  </si>
  <si>
    <t>5:01.3</t>
  </si>
  <si>
    <t>5:18.3</t>
  </si>
  <si>
    <t>5:27.9</t>
  </si>
  <si>
    <t>5:35.2</t>
  </si>
  <si>
    <t>5:47.4</t>
  </si>
  <si>
    <t>3:59.7</t>
  </si>
  <si>
    <t>4:01.9</t>
  </si>
  <si>
    <t>4:13.2</t>
  </si>
  <si>
    <t>4:23.1</t>
  </si>
  <si>
    <t>37.18</t>
  </si>
  <si>
    <t>31.91</t>
  </si>
  <si>
    <t>27.24</t>
  </si>
  <si>
    <t>27.12</t>
  </si>
  <si>
    <t>23.92</t>
  </si>
  <si>
    <t>29.20</t>
  </si>
  <si>
    <t>25.87</t>
  </si>
  <si>
    <t>Derek Lee</t>
  </si>
  <si>
    <t>23.27</t>
  </si>
  <si>
    <t>22.92</t>
  </si>
  <si>
    <t>JT</t>
  </si>
  <si>
    <t>19.70</t>
  </si>
  <si>
    <t>19.15</t>
  </si>
  <si>
    <t>1.15</t>
  </si>
  <si>
    <t>17.45</t>
  </si>
  <si>
    <t>16.88</t>
  </si>
  <si>
    <t>15.38</t>
  </si>
  <si>
    <t>12.38</t>
  </si>
  <si>
    <t>10.53</t>
  </si>
  <si>
    <t>9.97</t>
  </si>
  <si>
    <t>9.55</t>
  </si>
  <si>
    <t>8.96</t>
  </si>
  <si>
    <t>8.85</t>
  </si>
  <si>
    <t>8.64</t>
  </si>
  <si>
    <t>8.68</t>
  </si>
  <si>
    <t>8.63</t>
  </si>
  <si>
    <t>8.81</t>
  </si>
  <si>
    <t>7.96</t>
  </si>
  <si>
    <t>7.47</t>
  </si>
  <si>
    <t>7.46</t>
  </si>
  <si>
    <t>6.46</t>
  </si>
  <si>
    <t>6.48</t>
  </si>
  <si>
    <t>6.24</t>
  </si>
  <si>
    <t>30.07</t>
  </si>
  <si>
    <t>29.01</t>
  </si>
  <si>
    <t>28.39</t>
  </si>
  <si>
    <t>25.40</t>
  </si>
  <si>
    <t>24.08</t>
  </si>
  <si>
    <t>22.71</t>
  </si>
  <si>
    <t>21.51</t>
  </si>
  <si>
    <t>20.87</t>
  </si>
  <si>
    <t>20.79</t>
  </si>
  <si>
    <t>20.28</t>
  </si>
  <si>
    <t>20.23</t>
  </si>
  <si>
    <t>19.58</t>
  </si>
  <si>
    <t>17.95</t>
  </si>
  <si>
    <t>17.13</t>
  </si>
  <si>
    <t>17.06</t>
  </si>
  <si>
    <t>22.50</t>
  </si>
  <si>
    <t>18.38</t>
  </si>
  <si>
    <t>17.01</t>
  </si>
  <si>
    <t>16.82</t>
  </si>
  <si>
    <t>16.72</t>
  </si>
  <si>
    <t>15.51</t>
  </si>
  <si>
    <t>12.84</t>
  </si>
  <si>
    <t>11.54</t>
  </si>
  <si>
    <t>10.19</t>
  </si>
  <si>
    <t>9.57</t>
  </si>
  <si>
    <t>9.64</t>
  </si>
  <si>
    <t>9.45</t>
  </si>
  <si>
    <t>8.57</t>
  </si>
  <si>
    <t>6.50</t>
  </si>
  <si>
    <t>22.04</t>
  </si>
  <si>
    <t>21.56</t>
  </si>
  <si>
    <t>18.32</t>
  </si>
  <si>
    <t>Charli Croll-Mensah</t>
  </si>
  <si>
    <t>14.365</t>
  </si>
  <si>
    <t>13.60</t>
  </si>
  <si>
    <t>12.47</t>
  </si>
  <si>
    <t>11.28</t>
  </si>
  <si>
    <t>10.70</t>
  </si>
  <si>
    <t>10.30</t>
  </si>
  <si>
    <t>9.73</t>
  </si>
  <si>
    <t>9.28</t>
  </si>
  <si>
    <t>7.30</t>
  </si>
  <si>
    <t>5.35</t>
  </si>
  <si>
    <t>6.78</t>
  </si>
  <si>
    <t>6.54</t>
  </si>
  <si>
    <t>6.42</t>
  </si>
  <si>
    <t>6.33</t>
  </si>
  <si>
    <t>5.78</t>
  </si>
  <si>
    <t>1.10</t>
  </si>
  <si>
    <t>1.05</t>
  </si>
  <si>
    <t>1.19</t>
  </si>
  <si>
    <t>1.00</t>
  </si>
  <si>
    <t>1.40</t>
  </si>
  <si>
    <t>1.35</t>
  </si>
  <si>
    <t>1.25</t>
  </si>
  <si>
    <t>1.30</t>
  </si>
  <si>
    <t>0.90</t>
  </si>
  <si>
    <t>Serge Tchangue</t>
  </si>
  <si>
    <t>Geoff Williamson</t>
  </si>
  <si>
    <t>Matthieu Prevot</t>
  </si>
  <si>
    <t>Matt Jones</t>
  </si>
  <si>
    <t>Tom Armstrong</t>
  </si>
  <si>
    <t>Michelle Lennon</t>
  </si>
  <si>
    <t>11:31.6</t>
  </si>
  <si>
    <t>11:41.9</t>
  </si>
  <si>
    <t>12:47.0</t>
  </si>
  <si>
    <t>12:56.2</t>
  </si>
  <si>
    <t>13:00.8</t>
  </si>
  <si>
    <t>13:06.5</t>
  </si>
  <si>
    <t>13:11.1</t>
  </si>
  <si>
    <t>13:14.9</t>
  </si>
  <si>
    <t>13:15.2</t>
  </si>
  <si>
    <t>13:15.5</t>
  </si>
  <si>
    <t>13:57.9</t>
  </si>
  <si>
    <t>13:59.2</t>
  </si>
  <si>
    <t>14:00.4</t>
  </si>
  <si>
    <t>14:12.7</t>
  </si>
  <si>
    <t>14:14.9</t>
  </si>
  <si>
    <t>14:18.4</t>
  </si>
  <si>
    <t>14:22.7</t>
  </si>
  <si>
    <t>13:30.4</t>
  </si>
  <si>
    <t>14:31.1</t>
  </si>
  <si>
    <t>14.11.7</t>
  </si>
  <si>
    <t>14.03.0</t>
  </si>
  <si>
    <t>2000W</t>
  </si>
  <si>
    <t>Cindy Godwin</t>
  </si>
  <si>
    <t>14:34.0</t>
  </si>
  <si>
    <t>14:38.9</t>
  </si>
  <si>
    <t>14:41.9</t>
  </si>
  <si>
    <t>15:01.6</t>
  </si>
  <si>
    <t>15:08.8</t>
  </si>
  <si>
    <t>15:25.3</t>
  </si>
  <si>
    <t>15:25.6</t>
  </si>
  <si>
    <t>Southern Counties Veterans T&amp;F League 2023 - match 3 - Battersea</t>
  </si>
  <si>
    <t>145.0</t>
  </si>
  <si>
    <t>1.45</t>
  </si>
  <si>
    <t>26.08</t>
  </si>
  <si>
    <t>15.82</t>
  </si>
  <si>
    <t>11.22</t>
  </si>
  <si>
    <t>DT</t>
  </si>
  <si>
    <t>13.84</t>
  </si>
  <si>
    <t>15.72</t>
  </si>
  <si>
    <t>15.64</t>
  </si>
  <si>
    <t>25.48</t>
  </si>
  <si>
    <t>24.80</t>
  </si>
  <si>
    <t>21.89</t>
  </si>
  <si>
    <t>Mohammed Haile</t>
  </si>
  <si>
    <t>19.2</t>
  </si>
  <si>
    <t>Dorothy Green</t>
  </si>
  <si>
    <t>M80</t>
  </si>
  <si>
    <t>Sasha Birkin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</si>
</sst>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0"/>
      <color indexed="8"/>
      <name val="Arial"/>
    </font>
    <font>
      <sz val="12"/>
      <color indexed="8"/>
      <name val="Arial"/>
    </font>
    <font>
      <sz val="10"/>
      <color indexed="11"/>
      <name val="Arial"/>
    </font>
    <font>
      <sz val="10"/>
      <color indexed="12"/>
      <name val="Arial"/>
    </font>
    <font>
      <sz val="9"/>
      <color indexed="8"/>
      <name val="Arial"/>
    </font>
    <font>
      <sz val="11"/>
      <color indexed="8"/>
      <name val="Helvetica Neue"/>
    </font>
  </fonts>
  <fills count="5">
    <fill>
      <patternFill patternType="none"/>
    </fill>
    <fill>
      <patternFill patternType="gray125"/>
    </fill>
    <fill>
      <patternFill patternType="solid">
        <fgColor indexed="9"/>
        <bgColor auto="1"/>
      </patternFill>
    </fill>
    <fill>
      <patternFill patternType="solid">
        <fgColor indexed="13"/>
        <bgColor auto="1"/>
      </patternFill>
    </fill>
    <fill>
      <patternFill patternType="solid">
        <fgColor indexed="14"/>
        <bgColor auto="1"/>
      </patternFill>
    </fill>
  </fills>
  <borders count="38">
    <border>
      <left/>
      <right/>
      <top/>
      <bottom/>
      <diagonal/>
    </border>
    <border>
      <left style="thin">
        <color indexed="10"/>
      </left>
      <right style="thin">
        <color indexed="10"/>
      </right>
      <top style="thin">
        <color indexed="10"/>
      </top>
      <bottom style="thin">
        <color indexed="10"/>
      </bottom>
      <diagonal/>
    </border>
    <border>
      <left style="thin">
        <color indexed="10"/>
      </left>
      <right style="thin">
        <color indexed="10"/>
      </right>
      <top style="thin">
        <color indexed="10"/>
      </top>
      <bottom/>
      <diagonal/>
    </border>
    <border>
      <left style="thin">
        <color indexed="10"/>
      </left>
      <right/>
      <top style="thin">
        <color indexed="10"/>
      </top>
      <bottom style="thin">
        <color indexed="10"/>
      </bottom>
      <diagonal/>
    </border>
    <border>
      <left/>
      <right/>
      <top/>
      <bottom/>
      <diagonal/>
    </border>
    <border>
      <left/>
      <right style="thin">
        <color indexed="10"/>
      </right>
      <top/>
      <bottom/>
      <diagonal/>
    </border>
    <border>
      <left style="thin">
        <color indexed="10"/>
      </left>
      <right/>
      <top/>
      <bottom style="thin">
        <color indexed="10"/>
      </bottom>
      <diagonal/>
    </border>
    <border>
      <left/>
      <right/>
      <top/>
      <bottom style="thin">
        <color indexed="10"/>
      </bottom>
      <diagonal/>
    </border>
    <border>
      <left style="thin">
        <color indexed="10"/>
      </left>
      <right style="thin">
        <color indexed="10"/>
      </right>
      <top/>
      <bottom style="thin">
        <color indexed="10"/>
      </bottom>
      <diagonal/>
    </border>
    <border>
      <left/>
      <right style="thin">
        <color indexed="10"/>
      </right>
      <top/>
      <bottom style="thin">
        <color indexed="10"/>
      </bottom>
      <diagonal/>
    </border>
    <border>
      <left style="thin">
        <color indexed="10"/>
      </left>
      <right style="thin">
        <color indexed="10"/>
      </right>
      <top style="thin">
        <color indexed="10"/>
      </top>
      <bottom style="thin">
        <color indexed="8"/>
      </bottom>
      <diagonal/>
    </border>
    <border>
      <left style="thin">
        <color indexed="10"/>
      </left>
      <right style="thin">
        <color indexed="8"/>
      </right>
      <top style="thin">
        <color indexed="10"/>
      </top>
      <bottom style="thin">
        <color indexed="10"/>
      </bottom>
      <diagonal/>
    </border>
    <border>
      <left style="thin">
        <color indexed="8"/>
      </left>
      <right style="thin">
        <color indexed="8"/>
      </right>
      <top style="thin">
        <color indexed="8"/>
      </top>
      <bottom style="thin">
        <color indexed="8"/>
      </bottom>
      <diagonal/>
    </border>
    <border>
      <left style="thin">
        <color indexed="8"/>
      </left>
      <right style="thin">
        <color indexed="10"/>
      </right>
      <top style="thin">
        <color indexed="10"/>
      </top>
      <bottom style="thin">
        <color indexed="10"/>
      </bottom>
      <diagonal/>
    </border>
    <border>
      <left style="thin">
        <color indexed="10"/>
      </left>
      <right style="thin">
        <color indexed="10"/>
      </right>
      <top style="thin">
        <color indexed="10"/>
      </top>
      <bottom style="thin">
        <color indexed="15"/>
      </bottom>
      <diagonal/>
    </border>
    <border>
      <left style="thin">
        <color indexed="10"/>
      </left>
      <right style="thin">
        <color indexed="10"/>
      </right>
      <top style="thin">
        <color indexed="8"/>
      </top>
      <bottom style="thin">
        <color indexed="10"/>
      </bottom>
      <diagonal/>
    </border>
    <border>
      <left style="thin">
        <color indexed="10"/>
      </left>
      <right style="thin">
        <color indexed="10"/>
      </right>
      <top style="thin">
        <color indexed="8"/>
      </top>
      <bottom/>
      <diagonal/>
    </border>
    <border>
      <left style="thin">
        <color indexed="10"/>
      </left>
      <right style="thin">
        <color indexed="15"/>
      </right>
      <top style="thin">
        <color indexed="10"/>
      </top>
      <bottom style="thin">
        <color indexed="10"/>
      </bottom>
      <diagonal/>
    </border>
    <border>
      <left style="thin">
        <color indexed="15"/>
      </left>
      <right style="thin">
        <color indexed="15"/>
      </right>
      <top style="thin">
        <color indexed="15"/>
      </top>
      <bottom style="thin">
        <color indexed="15"/>
      </bottom>
      <diagonal/>
    </border>
    <border>
      <left style="thin">
        <color indexed="10"/>
      </left>
      <right/>
      <top style="thin">
        <color indexed="10"/>
      </top>
      <bottom style="thin">
        <color indexed="15"/>
      </bottom>
      <diagonal/>
    </border>
    <border>
      <left/>
      <right/>
      <top/>
      <bottom style="thin">
        <color indexed="15"/>
      </bottom>
      <diagonal/>
    </border>
    <border>
      <left/>
      <right style="thin">
        <color indexed="10"/>
      </right>
      <top style="thin">
        <color indexed="10"/>
      </top>
      <bottom style="thin">
        <color indexed="15"/>
      </bottom>
      <diagonal/>
    </border>
    <border>
      <left style="thin">
        <color indexed="10"/>
      </left>
      <right style="thin">
        <color indexed="15"/>
      </right>
      <top style="thin">
        <color indexed="10"/>
      </top>
      <bottom style="thin">
        <color indexed="15"/>
      </bottom>
      <diagonal/>
    </border>
    <border>
      <left style="thin">
        <color indexed="10"/>
      </left>
      <right style="thin">
        <color indexed="15"/>
      </right>
      <top/>
      <bottom/>
      <diagonal/>
    </border>
    <border>
      <left style="thin">
        <color indexed="15"/>
      </left>
      <right style="thin">
        <color indexed="15"/>
      </right>
      <top style="thin">
        <color indexed="10"/>
      </top>
      <bottom style="thin">
        <color indexed="10"/>
      </bottom>
      <diagonal/>
    </border>
    <border>
      <left style="thin">
        <color indexed="10"/>
      </left>
      <right style="thin">
        <color indexed="10"/>
      </right>
      <top/>
      <bottom/>
      <diagonal/>
    </border>
    <border>
      <left style="thin">
        <color indexed="10"/>
      </left>
      <right style="thin">
        <color indexed="10"/>
      </right>
      <top style="thin">
        <color indexed="15"/>
      </top>
      <bottom style="thin">
        <color indexed="15"/>
      </bottom>
      <diagonal/>
    </border>
    <border>
      <left style="thin">
        <color indexed="10"/>
      </left>
      <right/>
      <top style="thin">
        <color indexed="15"/>
      </top>
      <bottom style="thin">
        <color indexed="15"/>
      </bottom>
      <diagonal/>
    </border>
    <border>
      <left/>
      <right/>
      <top style="thin">
        <color indexed="15"/>
      </top>
      <bottom style="thin">
        <color indexed="15"/>
      </bottom>
      <diagonal/>
    </border>
    <border>
      <left/>
      <right style="thin">
        <color indexed="10"/>
      </right>
      <top style="thin">
        <color indexed="15"/>
      </top>
      <bottom style="thin">
        <color indexed="15"/>
      </bottom>
      <diagonal/>
    </border>
    <border>
      <left style="thin">
        <color indexed="10"/>
      </left>
      <right style="thin">
        <color indexed="15"/>
      </right>
      <top style="thin">
        <color indexed="10"/>
      </top>
      <bottom/>
      <diagonal/>
    </border>
    <border>
      <left style="thin">
        <color indexed="15"/>
      </left>
      <right style="thin">
        <color indexed="15"/>
      </right>
      <top/>
      <bottom/>
      <diagonal/>
    </border>
    <border>
      <left style="thin">
        <color indexed="10"/>
      </left>
      <right style="thin">
        <color indexed="15"/>
      </right>
      <top/>
      <bottom style="thin">
        <color indexed="10"/>
      </bottom>
      <diagonal/>
    </border>
    <border>
      <left style="thin">
        <color indexed="10"/>
      </left>
      <right style="thin">
        <color indexed="15"/>
      </right>
      <top style="thin">
        <color indexed="15"/>
      </top>
      <bottom style="thin">
        <color indexed="15"/>
      </bottom>
      <diagonal/>
    </border>
    <border>
      <left style="thin">
        <color indexed="10"/>
      </left>
      <right style="thin">
        <color indexed="10"/>
      </right>
      <top style="thin">
        <color indexed="15"/>
      </top>
      <bottom style="thin">
        <color indexed="10"/>
      </bottom>
      <diagonal/>
    </border>
    <border>
      <left style="thin">
        <color indexed="15"/>
      </left>
      <right style="thin">
        <color indexed="15"/>
      </right>
      <top style="thin">
        <color indexed="15"/>
      </top>
      <bottom style="thin">
        <color indexed="10"/>
      </bottom>
      <diagonal/>
    </border>
    <border>
      <left style="thin">
        <color indexed="15"/>
      </left>
      <right style="thin">
        <color indexed="10"/>
      </right>
      <top style="thin">
        <color indexed="15"/>
      </top>
      <bottom style="thin">
        <color indexed="10"/>
      </bottom>
      <diagonal/>
    </border>
    <border>
      <left style="thin">
        <color indexed="15"/>
      </left>
      <right style="thin">
        <color indexed="10"/>
      </right>
      <top style="thin">
        <color indexed="10"/>
      </top>
      <bottom style="thin">
        <color indexed="10"/>
      </bottom>
      <diagonal/>
    </border>
  </borders>
  <cellStyleXfs count="1">
    <xf numFmtId="0" fontId="0" fillId="0" borderId="0" applyNumberFormat="0" applyFill="0" applyBorder="0" applyProtection="0"/>
  </cellStyleXfs>
  <cellXfs count="93">
    <xf numFmtId="0" fontId="0" fillId="0" borderId="0" xfId="0"/>
    <xf numFmtId="0" fontId="0" fillId="0" borderId="0" xfId="0" applyNumberFormat="1"/>
    <xf numFmtId="49" fontId="1" fillId="2" borderId="1" xfId="0" applyNumberFormat="1" applyFont="1" applyFill="1" applyBorder="1"/>
    <xf numFmtId="0" fontId="0" fillId="2" borderId="1" xfId="0" applyFill="1" applyBorder="1"/>
    <xf numFmtId="49" fontId="0" fillId="2" borderId="1" xfId="0" applyNumberFormat="1" applyFill="1" applyBorder="1"/>
    <xf numFmtId="1" fontId="0" fillId="2" borderId="1" xfId="0" applyNumberFormat="1" applyFill="1" applyBorder="1"/>
    <xf numFmtId="1" fontId="0" fillId="2" borderId="1" xfId="0" applyNumberFormat="1" applyFill="1" applyBorder="1" applyAlignment="1">
      <alignment horizontal="left"/>
    </xf>
    <xf numFmtId="1" fontId="2" fillId="2" borderId="1" xfId="0" applyNumberFormat="1" applyFont="1" applyFill="1" applyBorder="1"/>
    <xf numFmtId="49" fontId="0" fillId="2" borderId="1" xfId="0" applyNumberFormat="1" applyFill="1" applyBorder="1" applyAlignment="1">
      <alignment horizontal="left"/>
    </xf>
    <xf numFmtId="49" fontId="3" fillId="2" borderId="2" xfId="0" applyNumberFormat="1" applyFont="1" applyFill="1" applyBorder="1"/>
    <xf numFmtId="49" fontId="3" fillId="2" borderId="2" xfId="0" applyNumberFormat="1" applyFont="1" applyFill="1" applyBorder="1" applyAlignment="1">
      <alignment horizontal="right"/>
    </xf>
    <xf numFmtId="49" fontId="3" fillId="2" borderId="2" xfId="0" applyNumberFormat="1" applyFont="1" applyFill="1" applyBorder="1" applyAlignment="1">
      <alignment horizontal="left"/>
    </xf>
    <xf numFmtId="49" fontId="0" fillId="2" borderId="3" xfId="0" applyNumberFormat="1" applyFill="1" applyBorder="1"/>
    <xf numFmtId="49" fontId="0" fillId="3" borderId="4" xfId="0" applyNumberFormat="1" applyFill="1" applyBorder="1"/>
    <xf numFmtId="49" fontId="0" fillId="3" borderId="4" xfId="0" applyNumberFormat="1" applyFill="1" applyBorder="1" applyAlignment="1">
      <alignment horizontal="right"/>
    </xf>
    <xf numFmtId="1" fontId="0" fillId="3" borderId="4" xfId="0" applyNumberFormat="1" applyFill="1" applyBorder="1"/>
    <xf numFmtId="1" fontId="0" fillId="3" borderId="5" xfId="0" applyNumberFormat="1" applyFill="1" applyBorder="1"/>
    <xf numFmtId="49" fontId="3" fillId="2" borderId="6" xfId="0" applyNumberFormat="1" applyFont="1" applyFill="1" applyBorder="1"/>
    <xf numFmtId="49" fontId="3" fillId="2" borderId="7" xfId="0" applyNumberFormat="1" applyFont="1" applyFill="1" applyBorder="1"/>
    <xf numFmtId="1" fontId="3" fillId="2" borderId="1" xfId="0" applyNumberFormat="1" applyFont="1" applyFill="1" applyBorder="1"/>
    <xf numFmtId="1" fontId="0" fillId="2" borderId="8" xfId="0" applyNumberFormat="1" applyFill="1" applyBorder="1" applyAlignment="1">
      <alignment horizontal="right"/>
    </xf>
    <xf numFmtId="1" fontId="0" fillId="2" borderId="8" xfId="0" applyNumberFormat="1" applyFill="1" applyBorder="1"/>
    <xf numFmtId="49" fontId="0" fillId="4" borderId="4" xfId="0" applyNumberFormat="1" applyFill="1" applyBorder="1"/>
    <xf numFmtId="49" fontId="0" fillId="4" borderId="4" xfId="0" applyNumberFormat="1" applyFill="1" applyBorder="1" applyAlignment="1">
      <alignment horizontal="right"/>
    </xf>
    <xf numFmtId="1" fontId="0" fillId="4" borderId="4" xfId="0" applyNumberFormat="1" applyFill="1" applyBorder="1"/>
    <xf numFmtId="1" fontId="0" fillId="4" borderId="5" xfId="0" applyNumberFormat="1" applyFill="1" applyBorder="1"/>
    <xf numFmtId="49" fontId="0" fillId="4" borderId="7" xfId="0" applyNumberFormat="1" applyFill="1" applyBorder="1" applyAlignment="1">
      <alignment horizontal="right"/>
    </xf>
    <xf numFmtId="1" fontId="0" fillId="4" borderId="7" xfId="0" applyNumberFormat="1" applyFill="1" applyBorder="1"/>
    <xf numFmtId="1" fontId="0" fillId="4" borderId="9" xfId="0" applyNumberFormat="1" applyFill="1" applyBorder="1"/>
    <xf numFmtId="1" fontId="4" fillId="2" borderId="1" xfId="0" applyNumberFormat="1" applyFont="1" applyFill="1" applyBorder="1" applyAlignment="1">
      <alignment horizontal="left"/>
    </xf>
    <xf numFmtId="49" fontId="0" fillId="2" borderId="10" xfId="0" applyNumberFormat="1" applyFill="1" applyBorder="1"/>
    <xf numFmtId="49" fontId="0" fillId="2" borderId="10" xfId="0" applyNumberFormat="1" applyFill="1" applyBorder="1" applyAlignment="1">
      <alignment horizontal="right"/>
    </xf>
    <xf numFmtId="1" fontId="4" fillId="2" borderId="1" xfId="0" applyNumberFormat="1" applyFont="1" applyFill="1" applyBorder="1"/>
    <xf numFmtId="49" fontId="0" fillId="2" borderId="11" xfId="0" applyNumberFormat="1" applyFill="1" applyBorder="1"/>
    <xf numFmtId="49" fontId="0" fillId="2" borderId="12" xfId="0" applyNumberFormat="1" applyFill="1" applyBorder="1"/>
    <xf numFmtId="49" fontId="0" fillId="2" borderId="12" xfId="0" applyNumberFormat="1" applyFill="1" applyBorder="1" applyAlignment="1">
      <alignment horizontal="left"/>
    </xf>
    <xf numFmtId="1" fontId="0" fillId="2" borderId="12" xfId="0" applyNumberFormat="1" applyFill="1" applyBorder="1"/>
    <xf numFmtId="1" fontId="4" fillId="2" borderId="13" xfId="0" applyNumberFormat="1" applyFont="1" applyFill="1" applyBorder="1"/>
    <xf numFmtId="1" fontId="0" fillId="2" borderId="11" xfId="0" applyNumberFormat="1" applyFill="1" applyBorder="1"/>
    <xf numFmtId="1" fontId="4" fillId="2" borderId="14" xfId="0" applyNumberFormat="1" applyFont="1" applyFill="1" applyBorder="1"/>
    <xf numFmtId="49" fontId="0" fillId="2" borderId="15" xfId="0" applyNumberFormat="1" applyFill="1" applyBorder="1"/>
    <xf numFmtId="49" fontId="0" fillId="2" borderId="16" xfId="0" applyNumberFormat="1" applyFill="1" applyBorder="1"/>
    <xf numFmtId="1" fontId="0" fillId="2" borderId="15" xfId="0" applyNumberFormat="1" applyFill="1" applyBorder="1"/>
    <xf numFmtId="49" fontId="0" fillId="2" borderId="17" xfId="0" applyNumberFormat="1" applyFill="1" applyBorder="1"/>
    <xf numFmtId="49" fontId="4" fillId="2" borderId="18" xfId="0" applyNumberFormat="1" applyFont="1" applyFill="1" applyBorder="1"/>
    <xf numFmtId="49" fontId="0" fillId="2" borderId="2" xfId="0" applyNumberFormat="1" applyFill="1" applyBorder="1"/>
    <xf numFmtId="49" fontId="0" fillId="2" borderId="14" xfId="0" applyNumberFormat="1" applyFill="1" applyBorder="1" applyAlignment="1">
      <alignment horizontal="left"/>
    </xf>
    <xf numFmtId="49" fontId="0" fillId="2" borderId="19" xfId="0" applyNumberFormat="1" applyFill="1" applyBorder="1"/>
    <xf numFmtId="49" fontId="0" fillId="3" borderId="20" xfId="0" applyNumberFormat="1" applyFill="1" applyBorder="1"/>
    <xf numFmtId="49" fontId="0" fillId="2" borderId="21" xfId="0" applyNumberFormat="1" applyFill="1" applyBorder="1"/>
    <xf numFmtId="1" fontId="0" fillId="2" borderId="14" xfId="0" applyNumberFormat="1" applyFill="1" applyBorder="1"/>
    <xf numFmtId="1" fontId="0" fillId="2" borderId="14" xfId="0" applyNumberFormat="1" applyFill="1" applyBorder="1" applyAlignment="1">
      <alignment horizontal="right"/>
    </xf>
    <xf numFmtId="1" fontId="0" fillId="2" borderId="22" xfId="0" applyNumberFormat="1" applyFill="1" applyBorder="1" applyAlignment="1">
      <alignment horizontal="right"/>
    </xf>
    <xf numFmtId="1" fontId="4" fillId="2" borderId="18" xfId="0" applyNumberFormat="1" applyFont="1" applyFill="1" applyBorder="1"/>
    <xf numFmtId="1" fontId="4" fillId="3" borderId="23" xfId="0" applyNumberFormat="1" applyFont="1" applyFill="1" applyBorder="1" applyAlignment="1">
      <alignment horizontal="left"/>
    </xf>
    <xf numFmtId="49" fontId="0" fillId="3" borderId="18" xfId="0" applyNumberFormat="1" applyFill="1" applyBorder="1" applyAlignment="1">
      <alignment horizontal="left"/>
    </xf>
    <xf numFmtId="49" fontId="0" fillId="2" borderId="18" xfId="0" applyNumberFormat="1" applyFill="1" applyBorder="1"/>
    <xf numFmtId="49" fontId="0" fillId="2" borderId="18" xfId="0" applyNumberFormat="1" applyFill="1" applyBorder="1" applyAlignment="1">
      <alignment horizontal="right"/>
    </xf>
    <xf numFmtId="49" fontId="0" fillId="3" borderId="18" xfId="0" applyNumberFormat="1" applyFill="1" applyBorder="1"/>
    <xf numFmtId="1" fontId="0" fillId="3" borderId="18" xfId="0" applyNumberFormat="1" applyFill="1" applyBorder="1"/>
    <xf numFmtId="1" fontId="4" fillId="2" borderId="24" xfId="0" applyNumberFormat="1" applyFont="1" applyFill="1" applyBorder="1"/>
    <xf numFmtId="49" fontId="0" fillId="2" borderId="25" xfId="0" applyNumberFormat="1" applyFill="1" applyBorder="1"/>
    <xf numFmtId="49" fontId="0" fillId="2" borderId="26" xfId="0" applyNumberFormat="1" applyFill="1" applyBorder="1" applyAlignment="1">
      <alignment horizontal="left"/>
    </xf>
    <xf numFmtId="49" fontId="0" fillId="2" borderId="27" xfId="0" applyNumberFormat="1" applyFill="1" applyBorder="1"/>
    <xf numFmtId="49" fontId="0" fillId="3" borderId="28" xfId="0" applyNumberFormat="1" applyFill="1" applyBorder="1"/>
    <xf numFmtId="49" fontId="0" fillId="2" borderId="29" xfId="0" applyNumberFormat="1" applyFill="1" applyBorder="1"/>
    <xf numFmtId="1" fontId="0" fillId="2" borderId="26" xfId="0" applyNumberFormat="1" applyFill="1" applyBorder="1"/>
    <xf numFmtId="1" fontId="4" fillId="2" borderId="17" xfId="0" applyNumberFormat="1" applyFont="1" applyFill="1" applyBorder="1"/>
    <xf numFmtId="49" fontId="0" fillId="2" borderId="26" xfId="0" applyNumberFormat="1" applyFill="1" applyBorder="1"/>
    <xf numFmtId="49" fontId="0" fillId="2" borderId="30" xfId="0" applyNumberFormat="1" applyFill="1" applyBorder="1" applyAlignment="1">
      <alignment horizontal="left"/>
    </xf>
    <xf numFmtId="49" fontId="0" fillId="3" borderId="31" xfId="0" applyNumberFormat="1" applyFill="1" applyBorder="1"/>
    <xf numFmtId="49" fontId="0" fillId="2" borderId="23" xfId="0" applyNumberFormat="1" applyFill="1" applyBorder="1" applyAlignment="1">
      <alignment horizontal="left"/>
    </xf>
    <xf numFmtId="49" fontId="0" fillId="2" borderId="25" xfId="0" applyNumberFormat="1" applyFill="1" applyBorder="1" applyAlignment="1">
      <alignment horizontal="left"/>
    </xf>
    <xf numFmtId="1" fontId="4" fillId="2" borderId="32" xfId="0" applyNumberFormat="1" applyFont="1" applyFill="1" applyBorder="1"/>
    <xf numFmtId="49" fontId="0" fillId="4" borderId="28" xfId="0" applyNumberFormat="1" applyFill="1" applyBorder="1"/>
    <xf numFmtId="1" fontId="0" fillId="2" borderId="26" xfId="0" applyNumberFormat="1" applyFill="1" applyBorder="1" applyAlignment="1">
      <alignment horizontal="right"/>
    </xf>
    <xf numFmtId="1" fontId="0" fillId="2" borderId="33" xfId="0" applyNumberFormat="1" applyFill="1" applyBorder="1" applyAlignment="1">
      <alignment horizontal="right"/>
    </xf>
    <xf numFmtId="0" fontId="0" fillId="4" borderId="23" xfId="0" applyNumberFormat="1" applyFill="1" applyBorder="1"/>
    <xf numFmtId="49" fontId="0" fillId="4" borderId="18" xfId="0" applyNumberFormat="1" applyFill="1" applyBorder="1" applyAlignment="1">
      <alignment horizontal="left"/>
    </xf>
    <xf numFmtId="49" fontId="0" fillId="4" borderId="18" xfId="0" applyNumberFormat="1" applyFill="1" applyBorder="1"/>
    <xf numFmtId="1" fontId="0" fillId="4" borderId="18" xfId="0" applyNumberFormat="1" applyFill="1" applyBorder="1"/>
    <xf numFmtId="49" fontId="4" fillId="2" borderId="25" xfId="0" applyNumberFormat="1" applyFont="1" applyFill="1" applyBorder="1" applyAlignment="1">
      <alignment horizontal="left"/>
    </xf>
    <xf numFmtId="0" fontId="0" fillId="2" borderId="8" xfId="0" applyFill="1" applyBorder="1"/>
    <xf numFmtId="0" fontId="0" fillId="2" borderId="34" xfId="0" applyFill="1" applyBorder="1"/>
    <xf numFmtId="49" fontId="0" fillId="2" borderId="34" xfId="0" applyNumberFormat="1" applyFill="1" applyBorder="1"/>
    <xf numFmtId="0" fontId="0" fillId="2" borderId="17" xfId="0" applyFill="1" applyBorder="1"/>
    <xf numFmtId="1" fontId="4" fillId="2" borderId="35" xfId="0" applyNumberFormat="1" applyFont="1" applyFill="1" applyBorder="1"/>
    <xf numFmtId="0" fontId="0" fillId="2" borderId="36" xfId="0" applyFill="1" applyBorder="1"/>
    <xf numFmtId="49" fontId="0" fillId="2" borderId="1" xfId="0" applyNumberFormat="1" applyFill="1" applyBorder="1" applyAlignment="1">
      <alignment horizontal="right"/>
    </xf>
    <xf numFmtId="0" fontId="0" fillId="2" borderId="37" xfId="0" applyFill="1" applyBorder="1"/>
    <xf numFmtId="47" fontId="0" fillId="2" borderId="1" xfId="0" applyNumberFormat="1" applyFill="1" applyBorder="1"/>
    <xf numFmtId="49" fontId="1" fillId="2" borderId="1" xfId="0" applyNumberFormat="1" applyFont="1" applyFill="1" applyBorder="1"/>
    <xf numFmtId="1" fontId="1" fillId="2" borderId="1" xfId="0" applyNumberFormat="1" applyFont="1" applyFill="1" applyBorder="1"/>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FFFFFF"/>
      <rgbColor rgb="FFAAAAAA"/>
      <rgbColor rgb="FFD9D9D9"/>
      <rgbColor rgb="FF800080"/>
      <rgbColor rgb="FFFFFF99"/>
      <rgbColor rgb="FFFF99CC"/>
      <rgbColor rgb="FF31363B"/>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rgbClr val="000000"/>
      </a:dk1>
      <a:lt1>
        <a:srgbClr val="FFFFFF"/>
      </a:lt1>
      <a:dk2>
        <a:srgbClr val="A7A7A7"/>
      </a:dk2>
      <a:lt2>
        <a:srgbClr val="535353"/>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FF00FF"/>
      </a:folHlink>
    </a:clrScheme>
    <a:fontScheme name="Office">
      <a:majorFont>
        <a:latin typeface="Helvetica Neue"/>
        <a:ea typeface="Helvetica Neue"/>
        <a:cs typeface="Helvetica Neue"/>
      </a:majorFont>
      <a:minorFont>
        <a:latin typeface="Helvetica Neue"/>
        <a:ea typeface="Helvetica Neue"/>
        <a:cs typeface="Helvetica Neu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FFFF"/>
        </a:solidFill>
        <a:ln w="25400" cap="flat">
          <a:solidFill>
            <a:schemeClr val="accent1"/>
          </a:solidFill>
          <a:prstDash val="solid"/>
          <a:round/>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25400" cap="flat">
          <a:solidFill>
            <a:schemeClr val="accent1"/>
          </a:solidFill>
          <a:prstDash val="solid"/>
          <a:round/>
        </a:ln>
        <a:effectLst/>
        <a:sp3d/>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3d/>
      </a:spPr>
      <a:bodyPr rot="0" spcFirstLastPara="1" vertOverflow="overflow" horzOverflow="overflow" vert="horz" wrap="square" lIns="0" tIns="0" rIns="0" bIns="0" numCol="1" spcCol="38100" rtlCol="0" anchor="t">
        <a:spAutoFit/>
      </a:bodyPr>
      <a:lstStyle>
        <a:defPPr marL="0" marR="0" indent="0" algn="l" defTabSz="914400" rtl="0" fontAlgn="auto" latinLnBrk="0"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Neue"/>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73"/>
  <sheetViews>
    <sheetView showGridLines="0" topLeftCell="A9" workbookViewId="0">
      <selection activeCell="I17" sqref="I17"/>
    </sheetView>
  </sheetViews>
  <sheetFormatPr defaultColWidth="8.85546875" defaultRowHeight="12.75" customHeight="1"/>
  <cols>
    <col min="1" max="1" width="11.28515625" style="1" customWidth="1"/>
    <col min="2" max="2" width="21.85546875" style="1" customWidth="1"/>
    <col min="3" max="3" width="5.42578125" style="1" customWidth="1"/>
    <col min="4" max="4" width="8" style="1" customWidth="1"/>
    <col min="5" max="5" width="21.85546875" style="1" customWidth="1"/>
    <col min="6" max="6" width="5.42578125" style="1" customWidth="1"/>
    <col min="7" max="7" width="8" style="1" customWidth="1"/>
    <col min="8" max="8" width="21.85546875" style="1" customWidth="1"/>
    <col min="9" max="9" width="5.42578125" style="1" customWidth="1"/>
    <col min="10" max="10" width="8" style="1" customWidth="1"/>
    <col min="11" max="11" width="21.85546875" style="1" customWidth="1"/>
    <col min="12" max="12" width="5.42578125" style="1" customWidth="1"/>
    <col min="13" max="13" width="8" style="1" customWidth="1"/>
    <col min="14" max="14" width="21.85546875" style="1" customWidth="1"/>
    <col min="15" max="15" width="5.42578125" style="1" customWidth="1"/>
    <col min="16" max="16" width="8" style="1" customWidth="1"/>
    <col min="17" max="17" width="21.85546875" style="1" customWidth="1"/>
    <col min="18" max="18" width="6" style="1" customWidth="1"/>
    <col min="19" max="19" width="7.28515625" style="1" customWidth="1"/>
    <col min="20" max="20" width="21.85546875" style="1" customWidth="1"/>
    <col min="21" max="21" width="5.42578125" style="1" customWidth="1"/>
    <col min="22" max="22" width="8" style="1" customWidth="1"/>
    <col min="23" max="23" width="24.42578125" style="1" customWidth="1"/>
    <col min="24" max="24" width="4" style="1" customWidth="1"/>
    <col min="25" max="25" width="11.85546875" style="1" customWidth="1"/>
    <col min="26" max="26" width="8.85546875" style="1" customWidth="1"/>
    <col min="27" max="16384" width="8.85546875" style="1"/>
  </cols>
  <sheetData>
    <row r="1" spans="1:25" ht="20.85" customHeight="1">
      <c r="A1" s="91" t="s">
        <v>585</v>
      </c>
      <c r="B1" s="92"/>
      <c r="C1" s="92"/>
      <c r="D1" s="92"/>
      <c r="E1" s="92"/>
      <c r="F1" s="92"/>
      <c r="G1" s="92"/>
      <c r="H1" s="92"/>
      <c r="I1" s="92"/>
      <c r="J1" s="92"/>
      <c r="K1" s="3"/>
      <c r="L1" s="3"/>
      <c r="M1" s="3"/>
      <c r="N1" s="3"/>
      <c r="O1" s="3"/>
      <c r="P1" s="3"/>
      <c r="Q1" s="3"/>
      <c r="R1" s="3"/>
      <c r="S1" s="3"/>
      <c r="T1" s="3"/>
      <c r="U1" s="3"/>
      <c r="V1" s="3"/>
      <c r="W1" s="3"/>
      <c r="X1" s="3"/>
      <c r="Y1" s="3"/>
    </row>
    <row r="2" spans="1:25" ht="14.85" customHeight="1">
      <c r="A2" s="4" t="s">
        <v>0</v>
      </c>
      <c r="B2" s="4" t="s">
        <v>1</v>
      </c>
      <c r="C2" s="5"/>
      <c r="D2" s="5"/>
      <c r="E2" s="3"/>
      <c r="F2" s="3"/>
      <c r="G2" s="3"/>
      <c r="H2" s="3"/>
      <c r="I2" s="3"/>
      <c r="J2" s="3"/>
      <c r="K2" s="3"/>
      <c r="L2" s="3"/>
      <c r="M2" s="3"/>
      <c r="N2" s="3"/>
      <c r="O2" s="3"/>
      <c r="P2" s="3"/>
      <c r="Q2" s="3"/>
      <c r="R2" s="3"/>
      <c r="S2" s="3"/>
      <c r="T2" s="3"/>
      <c r="U2" s="3"/>
      <c r="V2" s="3"/>
      <c r="W2" s="3"/>
      <c r="X2" s="3"/>
      <c r="Y2" s="3"/>
    </row>
    <row r="3" spans="1:25" ht="14.85" customHeight="1">
      <c r="A3" s="6">
        <v>2</v>
      </c>
      <c r="B3" s="2" t="s">
        <v>2</v>
      </c>
      <c r="C3" s="5"/>
      <c r="D3" s="5"/>
      <c r="E3" s="3"/>
      <c r="F3" s="7">
        <v>2</v>
      </c>
      <c r="G3" s="7">
        <v>3</v>
      </c>
      <c r="H3" s="7">
        <v>4</v>
      </c>
      <c r="I3" s="3"/>
      <c r="J3" s="3"/>
      <c r="K3" s="3"/>
      <c r="L3" s="3"/>
      <c r="M3" s="3"/>
      <c r="N3" s="3"/>
      <c r="O3" s="3"/>
      <c r="P3" s="3"/>
      <c r="Q3" s="3"/>
      <c r="R3" s="3"/>
      <c r="S3" s="3"/>
      <c r="T3" s="3"/>
      <c r="U3" s="3"/>
      <c r="V3" s="3"/>
      <c r="W3" s="3"/>
      <c r="X3" s="3"/>
      <c r="Y3" s="3"/>
    </row>
    <row r="4" spans="1:25" ht="14.85" customHeight="1">
      <c r="A4" s="6">
        <v>3</v>
      </c>
      <c r="B4" s="2" t="s">
        <v>3</v>
      </c>
      <c r="C4" s="5"/>
      <c r="D4" s="5"/>
      <c r="E4" s="3"/>
      <c r="F4" s="7">
        <v>5</v>
      </c>
      <c r="G4" s="7">
        <v>6</v>
      </c>
      <c r="H4" s="7">
        <v>7</v>
      </c>
      <c r="I4" s="3"/>
      <c r="J4" s="3"/>
      <c r="K4" s="3"/>
      <c r="L4" s="3"/>
      <c r="M4" s="3"/>
      <c r="N4" s="3"/>
      <c r="O4" s="3"/>
      <c r="P4" s="3"/>
      <c r="Q4" s="3"/>
      <c r="R4" s="3"/>
      <c r="S4" s="3"/>
      <c r="T4" s="3"/>
      <c r="U4" s="3"/>
      <c r="V4" s="3"/>
      <c r="W4" s="3"/>
      <c r="X4" s="3"/>
      <c r="Y4" s="3"/>
    </row>
    <row r="5" spans="1:25" ht="14.85" customHeight="1">
      <c r="A5" s="6">
        <v>4</v>
      </c>
      <c r="B5" s="2" t="s">
        <v>4</v>
      </c>
      <c r="C5" s="5"/>
      <c r="D5" s="5"/>
      <c r="E5" s="3"/>
      <c r="F5" s="7">
        <v>8</v>
      </c>
      <c r="G5" s="7">
        <v>9</v>
      </c>
      <c r="H5" s="7">
        <v>10</v>
      </c>
      <c r="I5" s="3"/>
      <c r="J5" s="3"/>
      <c r="K5" s="3"/>
      <c r="L5" s="3"/>
      <c r="M5" s="3"/>
      <c r="N5" s="3"/>
      <c r="O5" s="3"/>
      <c r="P5" s="3"/>
      <c r="Q5" s="3"/>
      <c r="R5" s="3"/>
      <c r="S5" s="3"/>
      <c r="T5" s="3"/>
      <c r="U5" s="3"/>
      <c r="V5" s="3"/>
      <c r="W5" s="3"/>
      <c r="X5" s="3"/>
      <c r="Y5" s="3"/>
    </row>
    <row r="6" spans="1:25" ht="14.85" customHeight="1">
      <c r="A6" s="6">
        <v>5</v>
      </c>
      <c r="B6" s="2" t="s">
        <v>5</v>
      </c>
      <c r="C6" s="5"/>
      <c r="D6" s="5"/>
      <c r="E6" s="6"/>
      <c r="F6" s="7">
        <v>11</v>
      </c>
      <c r="G6" s="7">
        <v>12</v>
      </c>
      <c r="H6" s="7">
        <v>13</v>
      </c>
      <c r="I6" s="3"/>
      <c r="J6" s="3"/>
      <c r="K6" s="3"/>
      <c r="L6" s="3"/>
      <c r="M6" s="3"/>
      <c r="N6" s="3"/>
      <c r="O6" s="3"/>
      <c r="P6" s="3"/>
      <c r="Q6" s="3"/>
      <c r="R6" s="3"/>
      <c r="S6" s="3"/>
      <c r="T6" s="3"/>
      <c r="U6" s="3"/>
      <c r="V6" s="3"/>
      <c r="W6" s="3"/>
      <c r="X6" s="3"/>
      <c r="Y6" s="3"/>
    </row>
    <row r="7" spans="1:25" ht="14.85" customHeight="1">
      <c r="A7" s="6">
        <v>6</v>
      </c>
      <c r="B7" s="2" t="s">
        <v>6</v>
      </c>
      <c r="C7" s="3"/>
      <c r="D7" s="3"/>
      <c r="E7" s="3"/>
      <c r="F7" s="7">
        <v>14</v>
      </c>
      <c r="G7" s="7">
        <v>15</v>
      </c>
      <c r="H7" s="7">
        <v>16</v>
      </c>
      <c r="I7" s="3"/>
      <c r="J7" s="3"/>
      <c r="K7" s="3"/>
      <c r="L7" s="3"/>
      <c r="M7" s="3"/>
      <c r="N7" s="3"/>
      <c r="O7" s="3"/>
      <c r="P7" s="3"/>
      <c r="Q7" s="3"/>
      <c r="R7" s="3"/>
      <c r="S7" s="3"/>
      <c r="T7" s="3"/>
      <c r="U7" s="3"/>
      <c r="V7" s="3"/>
      <c r="W7" s="3"/>
      <c r="X7" s="3"/>
      <c r="Y7" s="3"/>
    </row>
    <row r="8" spans="1:25" ht="14.85" customHeight="1">
      <c r="A8" s="6">
        <v>7</v>
      </c>
      <c r="B8" s="2" t="s">
        <v>7</v>
      </c>
      <c r="C8" s="3"/>
      <c r="D8" s="3"/>
      <c r="E8" s="3"/>
      <c r="F8" s="7">
        <v>17</v>
      </c>
      <c r="G8" s="7">
        <v>18</v>
      </c>
      <c r="H8" s="7">
        <v>19</v>
      </c>
      <c r="I8" s="3"/>
      <c r="J8" s="3"/>
      <c r="K8" s="3"/>
      <c r="L8" s="3"/>
      <c r="M8" s="3"/>
      <c r="N8" s="3"/>
      <c r="O8" s="3"/>
      <c r="P8" s="3"/>
      <c r="Q8" s="3"/>
      <c r="R8" s="3"/>
      <c r="S8" s="3"/>
      <c r="T8" s="3"/>
      <c r="U8" s="3"/>
      <c r="V8" s="3"/>
      <c r="W8" s="3"/>
      <c r="X8" s="3"/>
      <c r="Y8" s="3"/>
    </row>
    <row r="9" spans="1:25" ht="14.85" customHeight="1">
      <c r="A9" s="6">
        <v>8</v>
      </c>
      <c r="B9" s="2" t="s">
        <v>8</v>
      </c>
      <c r="C9" s="3"/>
      <c r="D9" s="3"/>
      <c r="E9" s="3"/>
      <c r="F9" s="7">
        <v>20</v>
      </c>
      <c r="G9" s="7">
        <v>21</v>
      </c>
      <c r="H9" s="7">
        <v>22</v>
      </c>
      <c r="I9" s="3"/>
      <c r="J9" s="3"/>
      <c r="K9" s="3"/>
      <c r="L9" s="3"/>
      <c r="M9" s="3"/>
      <c r="N9" s="3"/>
      <c r="O9" s="3"/>
      <c r="P9" s="3"/>
      <c r="Q9" s="3"/>
      <c r="R9" s="3"/>
      <c r="S9" s="3"/>
      <c r="T9" s="3"/>
      <c r="U9" s="3"/>
      <c r="V9" s="3"/>
      <c r="W9" s="3"/>
      <c r="X9" s="3"/>
      <c r="Y9" s="3"/>
    </row>
    <row r="10" spans="1:25" ht="14.85" customHeight="1">
      <c r="A10" s="6">
        <v>9</v>
      </c>
      <c r="B10" s="2" t="s">
        <v>9</v>
      </c>
      <c r="C10" s="3"/>
      <c r="D10" s="3"/>
      <c r="E10" s="3"/>
      <c r="F10" s="7">
        <v>23</v>
      </c>
      <c r="G10" s="7">
        <v>24</v>
      </c>
      <c r="H10" s="7">
        <v>25</v>
      </c>
      <c r="I10" s="3"/>
      <c r="J10" s="3"/>
      <c r="K10" s="3"/>
      <c r="L10" s="3"/>
      <c r="M10" s="3"/>
      <c r="N10" s="3"/>
      <c r="O10" s="3"/>
      <c r="P10" s="3"/>
      <c r="Q10" s="3"/>
      <c r="R10" s="3"/>
      <c r="S10" s="3"/>
      <c r="T10" s="3"/>
      <c r="U10" s="3"/>
      <c r="V10" s="3"/>
      <c r="W10" s="3"/>
      <c r="X10" s="3"/>
      <c r="Y10" s="3"/>
    </row>
    <row r="11" spans="1:25" ht="14.85" customHeight="1">
      <c r="A11" s="8" t="s">
        <v>10</v>
      </c>
      <c r="B11" s="9" t="str">
        <f>$B$3</f>
        <v>British Airways</v>
      </c>
      <c r="C11" s="10" t="s">
        <v>11</v>
      </c>
      <c r="D11" s="11" t="s">
        <v>12</v>
      </c>
      <c r="E11" s="9" t="str">
        <f>$B$4</f>
        <v xml:space="preserve">Ealing Southall &amp; Middlesex </v>
      </c>
      <c r="F11" s="10" t="s">
        <v>11</v>
      </c>
      <c r="G11" s="11" t="s">
        <v>12</v>
      </c>
      <c r="H11" s="9" t="str">
        <f>$B$5</f>
        <v>Herne Hill Harriers</v>
      </c>
      <c r="I11" s="10" t="s">
        <v>11</v>
      </c>
      <c r="J11" s="11" t="s">
        <v>12</v>
      </c>
      <c r="K11" s="9" t="str">
        <f>$B$6</f>
        <v>Hillingdon</v>
      </c>
      <c r="L11" s="10" t="s">
        <v>11</v>
      </c>
      <c r="M11" s="11" t="s">
        <v>12</v>
      </c>
      <c r="N11" s="9" t="str">
        <f>$B$7</f>
        <v>Metros</v>
      </c>
      <c r="O11" s="10" t="s">
        <v>11</v>
      </c>
      <c r="P11" s="11" t="s">
        <v>12</v>
      </c>
      <c r="Q11" s="9" t="str">
        <f>$B$8</f>
        <v>Ealing Eagles</v>
      </c>
      <c r="R11" s="10" t="s">
        <v>11</v>
      </c>
      <c r="S11" s="11" t="s">
        <v>12</v>
      </c>
      <c r="T11" s="9" t="str">
        <f>$B$9</f>
        <v>Serpentine</v>
      </c>
      <c r="U11" s="10" t="s">
        <v>11</v>
      </c>
      <c r="V11" s="11" t="s">
        <v>12</v>
      </c>
      <c r="W11" s="9" t="str">
        <f>$B$10</f>
        <v>Thames Valley Harriers</v>
      </c>
      <c r="X11" s="10" t="s">
        <v>11</v>
      </c>
      <c r="Y11" s="11" t="s">
        <v>12</v>
      </c>
    </row>
    <row r="12" spans="1:25" ht="14.85" customHeight="1">
      <c r="A12" s="12" t="s">
        <v>13</v>
      </c>
      <c r="B12" s="13" t="s">
        <v>14</v>
      </c>
      <c r="C12" s="14" t="s">
        <v>15</v>
      </c>
      <c r="D12" s="15"/>
      <c r="E12" s="13" t="s">
        <v>14</v>
      </c>
      <c r="F12" s="14" t="s">
        <v>15</v>
      </c>
      <c r="G12" s="15"/>
      <c r="H12" s="13" t="s">
        <v>244</v>
      </c>
      <c r="I12" s="14" t="s">
        <v>15</v>
      </c>
      <c r="J12" s="15"/>
      <c r="K12" s="13" t="s">
        <v>182</v>
      </c>
      <c r="L12" s="14" t="s">
        <v>15</v>
      </c>
      <c r="M12" s="15"/>
      <c r="N12" s="13" t="s">
        <v>371</v>
      </c>
      <c r="O12" s="14" t="s">
        <v>18</v>
      </c>
      <c r="P12" s="15"/>
      <c r="Q12" s="13" t="s">
        <v>330</v>
      </c>
      <c r="R12" s="14" t="s">
        <v>15</v>
      </c>
      <c r="S12" s="15"/>
      <c r="T12" s="13" t="s">
        <v>341</v>
      </c>
      <c r="U12" s="14" t="s">
        <v>164</v>
      </c>
      <c r="V12" s="15"/>
      <c r="W12" s="13" t="s">
        <v>288</v>
      </c>
      <c r="X12" s="14" t="s">
        <v>15</v>
      </c>
      <c r="Y12" s="16"/>
    </row>
    <row r="13" spans="1:25" ht="14.85" customHeight="1">
      <c r="A13" s="12" t="s">
        <v>16</v>
      </c>
      <c r="B13" s="13" t="s">
        <v>14</v>
      </c>
      <c r="C13" s="14" t="s">
        <v>15</v>
      </c>
      <c r="D13" s="15"/>
      <c r="E13" s="13" t="s">
        <v>14</v>
      </c>
      <c r="F13" s="14" t="s">
        <v>15</v>
      </c>
      <c r="G13" s="15"/>
      <c r="H13" s="13" t="s">
        <v>14</v>
      </c>
      <c r="I13" s="14" t="s">
        <v>15</v>
      </c>
      <c r="J13" s="15"/>
      <c r="K13" s="13" t="s">
        <v>232</v>
      </c>
      <c r="L13" s="14" t="s">
        <v>165</v>
      </c>
      <c r="M13" s="15"/>
      <c r="N13" s="13" t="s">
        <v>14</v>
      </c>
      <c r="O13" s="14" t="s">
        <v>15</v>
      </c>
      <c r="P13" s="15"/>
      <c r="Q13" s="13" t="s">
        <v>331</v>
      </c>
      <c r="R13" s="14" t="s">
        <v>164</v>
      </c>
      <c r="S13" s="15"/>
      <c r="T13" s="13" t="s">
        <v>342</v>
      </c>
      <c r="U13" s="14" t="s">
        <v>165</v>
      </c>
      <c r="V13" s="15"/>
      <c r="W13" s="13" t="s">
        <v>289</v>
      </c>
      <c r="X13" s="14" t="s">
        <v>15</v>
      </c>
      <c r="Y13" s="16"/>
    </row>
    <row r="14" spans="1:25" ht="14.85" customHeight="1">
      <c r="A14" s="12" t="s">
        <v>17</v>
      </c>
      <c r="B14" s="13" t="s">
        <v>14</v>
      </c>
      <c r="C14" s="14" t="s">
        <v>18</v>
      </c>
      <c r="D14" s="15"/>
      <c r="E14" s="13" t="s">
        <v>14</v>
      </c>
      <c r="F14" s="14" t="s">
        <v>18</v>
      </c>
      <c r="G14" s="15"/>
      <c r="H14" s="13" t="s">
        <v>245</v>
      </c>
      <c r="I14" s="14" t="s">
        <v>18</v>
      </c>
      <c r="J14" s="15"/>
      <c r="K14" s="13" t="s">
        <v>183</v>
      </c>
      <c r="L14" s="14" t="s">
        <v>18</v>
      </c>
      <c r="M14" s="15"/>
      <c r="N14" s="13" t="s">
        <v>372</v>
      </c>
      <c r="O14" s="14" t="s">
        <v>18</v>
      </c>
      <c r="P14" s="15"/>
      <c r="Q14" s="13" t="s">
        <v>14</v>
      </c>
      <c r="R14" s="14" t="s">
        <v>18</v>
      </c>
      <c r="S14" s="15"/>
      <c r="T14" s="13" t="s">
        <v>343</v>
      </c>
      <c r="U14" s="14" t="s">
        <v>166</v>
      </c>
      <c r="V14" s="15"/>
      <c r="W14" s="13" t="s">
        <v>550</v>
      </c>
      <c r="X14" s="14" t="s">
        <v>18</v>
      </c>
      <c r="Y14" s="16"/>
    </row>
    <row r="15" spans="1:25" ht="14.85" customHeight="1">
      <c r="A15" s="12" t="s">
        <v>19</v>
      </c>
      <c r="B15" s="13" t="s">
        <v>175</v>
      </c>
      <c r="C15" s="14" t="s">
        <v>20</v>
      </c>
      <c r="D15" s="15"/>
      <c r="E15" s="13" t="s">
        <v>14</v>
      </c>
      <c r="F15" s="14" t="s">
        <v>20</v>
      </c>
      <c r="G15" s="15"/>
      <c r="H15" s="13" t="s">
        <v>246</v>
      </c>
      <c r="I15" s="14" t="s">
        <v>20</v>
      </c>
      <c r="J15" s="15"/>
      <c r="K15" s="13" t="s">
        <v>184</v>
      </c>
      <c r="L15" s="14" t="s">
        <v>20</v>
      </c>
      <c r="M15" s="15"/>
      <c r="N15" s="13" t="s">
        <v>373</v>
      </c>
      <c r="O15" s="14" t="s">
        <v>20</v>
      </c>
      <c r="P15" s="15"/>
      <c r="Q15" s="13" t="s">
        <v>332</v>
      </c>
      <c r="R15" s="14" t="s">
        <v>26</v>
      </c>
      <c r="S15" s="15"/>
      <c r="T15" s="13" t="s">
        <v>344</v>
      </c>
      <c r="U15" s="14" t="s">
        <v>20</v>
      </c>
      <c r="V15" s="15"/>
      <c r="W15" s="13" t="s">
        <v>290</v>
      </c>
      <c r="X15" s="14" t="s">
        <v>20</v>
      </c>
      <c r="Y15" s="16"/>
    </row>
    <row r="16" spans="1:25" ht="14.85" customHeight="1">
      <c r="A16" s="12" t="s">
        <v>21</v>
      </c>
      <c r="B16" s="13" t="s">
        <v>14</v>
      </c>
      <c r="C16" s="14" t="s">
        <v>15</v>
      </c>
      <c r="D16" s="15"/>
      <c r="E16" s="13" t="s">
        <v>14</v>
      </c>
      <c r="F16" s="14" t="s">
        <v>15</v>
      </c>
      <c r="G16" s="15"/>
      <c r="H16" s="13" t="s">
        <v>244</v>
      </c>
      <c r="I16" s="14" t="s">
        <v>15</v>
      </c>
      <c r="J16" s="15"/>
      <c r="K16" s="13" t="s">
        <v>182</v>
      </c>
      <c r="L16" s="14" t="s">
        <v>15</v>
      </c>
      <c r="M16" s="15"/>
      <c r="N16" s="13" t="s">
        <v>372</v>
      </c>
      <c r="O16" s="14" t="s">
        <v>15</v>
      </c>
      <c r="P16" s="15"/>
      <c r="Q16" s="13" t="s">
        <v>333</v>
      </c>
      <c r="R16" s="14" t="s">
        <v>15</v>
      </c>
      <c r="S16" s="15"/>
      <c r="T16" s="13" t="s">
        <v>341</v>
      </c>
      <c r="U16" s="14" t="s">
        <v>164</v>
      </c>
      <c r="V16" s="15"/>
      <c r="W16" s="13" t="s">
        <v>288</v>
      </c>
      <c r="X16" s="14" t="s">
        <v>15</v>
      </c>
      <c r="Y16" s="16"/>
    </row>
    <row r="17" spans="1:25" ht="14.85" customHeight="1">
      <c r="A17" s="12" t="s">
        <v>22</v>
      </c>
      <c r="B17" s="13" t="s">
        <v>14</v>
      </c>
      <c r="C17" s="14" t="s">
        <v>15</v>
      </c>
      <c r="D17" s="15"/>
      <c r="E17" s="13" t="s">
        <v>14</v>
      </c>
      <c r="F17" s="14" t="s">
        <v>15</v>
      </c>
      <c r="G17" s="15"/>
      <c r="H17" s="13" t="s">
        <v>251</v>
      </c>
      <c r="I17" s="14" t="s">
        <v>20</v>
      </c>
      <c r="J17" s="15"/>
      <c r="K17" s="13" t="s">
        <v>225</v>
      </c>
      <c r="L17" s="14" t="s">
        <v>18</v>
      </c>
      <c r="M17" s="15"/>
      <c r="N17" s="13" t="s">
        <v>374</v>
      </c>
      <c r="O17" s="14" t="s">
        <v>18</v>
      </c>
      <c r="P17" s="15"/>
      <c r="Q17" s="13" t="s">
        <v>331</v>
      </c>
      <c r="R17" s="14" t="s">
        <v>164</v>
      </c>
      <c r="S17" s="15"/>
      <c r="T17" s="13" t="s">
        <v>345</v>
      </c>
      <c r="U17" s="14" t="s">
        <v>165</v>
      </c>
      <c r="V17" s="15"/>
      <c r="W17" s="13" t="s">
        <v>295</v>
      </c>
      <c r="X17" s="14" t="s">
        <v>15</v>
      </c>
      <c r="Y17" s="16"/>
    </row>
    <row r="18" spans="1:25" ht="14.85" customHeight="1">
      <c r="A18" s="12" t="s">
        <v>23</v>
      </c>
      <c r="B18" s="13" t="s">
        <v>14</v>
      </c>
      <c r="C18" s="14" t="s">
        <v>18</v>
      </c>
      <c r="D18" s="15"/>
      <c r="E18" s="13" t="s">
        <v>14</v>
      </c>
      <c r="F18" s="14" t="s">
        <v>18</v>
      </c>
      <c r="G18" s="15"/>
      <c r="H18" s="13" t="s">
        <v>247</v>
      </c>
      <c r="I18" s="14" t="s">
        <v>18</v>
      </c>
      <c r="J18" s="15"/>
      <c r="K18" s="13" t="s">
        <v>226</v>
      </c>
      <c r="L18" s="14" t="s">
        <v>18</v>
      </c>
      <c r="M18" s="15"/>
      <c r="N18" s="13" t="s">
        <v>371</v>
      </c>
      <c r="O18" s="14" t="s">
        <v>18</v>
      </c>
      <c r="P18" s="15"/>
      <c r="Q18" s="13" t="s">
        <v>334</v>
      </c>
      <c r="R18" s="14" t="s">
        <v>18</v>
      </c>
      <c r="S18" s="15"/>
      <c r="T18" s="13" t="s">
        <v>343</v>
      </c>
      <c r="U18" s="14" t="s">
        <v>166</v>
      </c>
      <c r="V18" s="15"/>
      <c r="W18" s="13" t="s">
        <v>296</v>
      </c>
      <c r="X18" s="14" t="s">
        <v>18</v>
      </c>
      <c r="Y18" s="16"/>
    </row>
    <row r="19" spans="1:25" ht="14.85" customHeight="1">
      <c r="A19" s="12" t="s">
        <v>24</v>
      </c>
      <c r="B19" s="13" t="s">
        <v>14</v>
      </c>
      <c r="C19" s="14" t="s">
        <v>20</v>
      </c>
      <c r="D19" s="15"/>
      <c r="E19" s="13" t="s">
        <v>14</v>
      </c>
      <c r="F19" s="14" t="s">
        <v>20</v>
      </c>
      <c r="G19" s="15"/>
      <c r="H19" s="13" t="s">
        <v>245</v>
      </c>
      <c r="I19" s="14" t="s">
        <v>20</v>
      </c>
      <c r="J19" s="15"/>
      <c r="K19" s="13" t="s">
        <v>227</v>
      </c>
      <c r="L19" s="14" t="s">
        <v>20</v>
      </c>
      <c r="M19" s="15"/>
      <c r="N19" s="13" t="s">
        <v>373</v>
      </c>
      <c r="O19" s="14" t="s">
        <v>20</v>
      </c>
      <c r="P19" s="15"/>
      <c r="Q19" s="13"/>
      <c r="R19" s="14" t="s">
        <v>20</v>
      </c>
      <c r="S19" s="15"/>
      <c r="T19" s="13" t="s">
        <v>346</v>
      </c>
      <c r="U19" s="14" t="s">
        <v>20</v>
      </c>
      <c r="V19" s="15"/>
      <c r="W19" s="13" t="s">
        <v>297</v>
      </c>
      <c r="X19" s="14" t="s">
        <v>20</v>
      </c>
      <c r="Y19" s="16"/>
    </row>
    <row r="20" spans="1:25" ht="14.85" customHeight="1">
      <c r="A20" s="12" t="s">
        <v>25</v>
      </c>
      <c r="B20" s="13" t="s">
        <v>14</v>
      </c>
      <c r="C20" s="14" t="s">
        <v>26</v>
      </c>
      <c r="D20" s="15"/>
      <c r="E20" s="13" t="s">
        <v>14</v>
      </c>
      <c r="F20" s="14" t="s">
        <v>26</v>
      </c>
      <c r="G20" s="15"/>
      <c r="H20" s="13" t="s">
        <v>248</v>
      </c>
      <c r="I20" s="14" t="s">
        <v>601</v>
      </c>
      <c r="J20" s="15"/>
      <c r="K20" s="13" t="s">
        <v>181</v>
      </c>
      <c r="L20" s="14" t="s">
        <v>601</v>
      </c>
      <c r="M20" s="15"/>
      <c r="N20" s="13" t="s">
        <v>14</v>
      </c>
      <c r="O20" s="14" t="s">
        <v>26</v>
      </c>
      <c r="P20" s="15"/>
      <c r="Q20" s="13" t="s">
        <v>332</v>
      </c>
      <c r="R20" s="14" t="s">
        <v>26</v>
      </c>
      <c r="S20" s="15"/>
      <c r="T20" s="13" t="s">
        <v>347</v>
      </c>
      <c r="U20" s="14" t="s">
        <v>26</v>
      </c>
      <c r="V20" s="15"/>
      <c r="W20" s="13" t="s">
        <v>287</v>
      </c>
      <c r="X20" s="14" t="s">
        <v>26</v>
      </c>
      <c r="Y20" s="16"/>
    </row>
    <row r="21" spans="1:25" ht="14.85" customHeight="1">
      <c r="A21" s="12" t="s">
        <v>27</v>
      </c>
      <c r="B21" s="13" t="s">
        <v>14</v>
      </c>
      <c r="C21" s="14" t="s">
        <v>15</v>
      </c>
      <c r="D21" s="15"/>
      <c r="E21" s="13" t="s">
        <v>14</v>
      </c>
      <c r="F21" s="14" t="s">
        <v>15</v>
      </c>
      <c r="G21" s="15"/>
      <c r="H21" s="13" t="s">
        <v>249</v>
      </c>
      <c r="I21" s="14" t="s">
        <v>15</v>
      </c>
      <c r="J21" s="15"/>
      <c r="K21" s="13" t="s">
        <v>228</v>
      </c>
      <c r="L21" s="14" t="s">
        <v>15</v>
      </c>
      <c r="M21" s="15"/>
      <c r="N21" s="13" t="s">
        <v>374</v>
      </c>
      <c r="O21" s="14" t="s">
        <v>18</v>
      </c>
      <c r="P21" s="15"/>
      <c r="Q21" s="13" t="s">
        <v>331</v>
      </c>
      <c r="R21" s="14" t="s">
        <v>164</v>
      </c>
      <c r="S21" s="15"/>
      <c r="T21" s="13" t="s">
        <v>348</v>
      </c>
      <c r="U21" s="14" t="s">
        <v>15</v>
      </c>
      <c r="V21" s="15"/>
      <c r="W21" s="13" t="s">
        <v>298</v>
      </c>
      <c r="X21" s="14" t="s">
        <v>15</v>
      </c>
      <c r="Y21" s="16"/>
    </row>
    <row r="22" spans="1:25" ht="14.85" customHeight="1">
      <c r="A22" s="12" t="s">
        <v>28</v>
      </c>
      <c r="B22" s="13" t="s">
        <v>14</v>
      </c>
      <c r="C22" s="14" t="s">
        <v>15</v>
      </c>
      <c r="D22" s="15"/>
      <c r="E22" s="13" t="s">
        <v>14</v>
      </c>
      <c r="F22" s="14" t="s">
        <v>15</v>
      </c>
      <c r="G22" s="15"/>
      <c r="H22" s="13" t="s">
        <v>598</v>
      </c>
      <c r="I22" s="14" t="s">
        <v>15</v>
      </c>
      <c r="J22" s="15"/>
      <c r="K22" s="13" t="s">
        <v>229</v>
      </c>
      <c r="L22" s="14" t="s">
        <v>15</v>
      </c>
      <c r="M22" s="15"/>
      <c r="N22" s="13" t="s">
        <v>375</v>
      </c>
      <c r="O22" s="14" t="s">
        <v>20</v>
      </c>
      <c r="P22" s="15"/>
      <c r="Q22" s="13"/>
      <c r="R22" s="14" t="s">
        <v>15</v>
      </c>
      <c r="S22" s="15"/>
      <c r="T22" s="13" t="s">
        <v>349</v>
      </c>
      <c r="U22" s="14" t="s">
        <v>164</v>
      </c>
      <c r="V22" s="15"/>
      <c r="W22" s="13" t="s">
        <v>299</v>
      </c>
      <c r="X22" s="14" t="s">
        <v>15</v>
      </c>
      <c r="Y22" s="16"/>
    </row>
    <row r="23" spans="1:25" ht="14.85" customHeight="1">
      <c r="A23" s="12" t="s">
        <v>29</v>
      </c>
      <c r="B23" s="13" t="s">
        <v>174</v>
      </c>
      <c r="C23" s="14" t="s">
        <v>18</v>
      </c>
      <c r="D23" s="15"/>
      <c r="E23" s="13" t="s">
        <v>340</v>
      </c>
      <c r="F23" s="14" t="s">
        <v>18</v>
      </c>
      <c r="G23" s="15"/>
      <c r="H23" s="13" t="s">
        <v>250</v>
      </c>
      <c r="I23" s="14" t="s">
        <v>18</v>
      </c>
      <c r="J23" s="15"/>
      <c r="K23" s="13" t="s">
        <v>230</v>
      </c>
      <c r="L23" s="14" t="s">
        <v>18</v>
      </c>
      <c r="M23" s="15"/>
      <c r="N23" s="13" t="s">
        <v>371</v>
      </c>
      <c r="O23" s="14" t="s">
        <v>18</v>
      </c>
      <c r="P23" s="15"/>
      <c r="Q23" s="13" t="s">
        <v>398</v>
      </c>
      <c r="R23" s="14" t="s">
        <v>18</v>
      </c>
      <c r="S23" s="15"/>
      <c r="T23" s="13" t="s">
        <v>350</v>
      </c>
      <c r="U23" s="14" t="s">
        <v>166</v>
      </c>
      <c r="V23" s="15"/>
      <c r="W23" s="13" t="s">
        <v>300</v>
      </c>
      <c r="X23" s="14" t="s">
        <v>18</v>
      </c>
      <c r="Y23" s="16"/>
    </row>
    <row r="24" spans="1:25" ht="14.85" customHeight="1">
      <c r="A24" s="12" t="s">
        <v>30</v>
      </c>
      <c r="B24" s="13" t="s">
        <v>14</v>
      </c>
      <c r="C24" s="14" t="s">
        <v>20</v>
      </c>
      <c r="D24" s="15"/>
      <c r="E24" s="13" t="s">
        <v>14</v>
      </c>
      <c r="F24" s="14" t="s">
        <v>20</v>
      </c>
      <c r="G24" s="15"/>
      <c r="H24" s="13" t="s">
        <v>251</v>
      </c>
      <c r="I24" s="14" t="s">
        <v>20</v>
      </c>
      <c r="J24" s="15"/>
      <c r="K24" s="13" t="s">
        <v>231</v>
      </c>
      <c r="L24" s="14" t="s">
        <v>20</v>
      </c>
      <c r="M24" s="15"/>
      <c r="N24" s="13" t="s">
        <v>376</v>
      </c>
      <c r="O24" s="14" t="s">
        <v>20</v>
      </c>
      <c r="P24" s="15"/>
      <c r="Q24" s="13"/>
      <c r="R24" s="14" t="s">
        <v>20</v>
      </c>
      <c r="S24" s="15"/>
      <c r="T24" s="13" t="s">
        <v>351</v>
      </c>
      <c r="U24" s="14" t="s">
        <v>20</v>
      </c>
      <c r="V24" s="15"/>
      <c r="W24" s="13" t="s">
        <v>301</v>
      </c>
      <c r="X24" s="14" t="s">
        <v>20</v>
      </c>
      <c r="Y24" s="16"/>
    </row>
    <row r="25" spans="1:25" ht="14.85" customHeight="1">
      <c r="A25" s="12" t="s">
        <v>31</v>
      </c>
      <c r="B25" s="13" t="s">
        <v>14</v>
      </c>
      <c r="C25" s="14" t="s">
        <v>26</v>
      </c>
      <c r="D25" s="15"/>
      <c r="E25" s="13" t="s">
        <v>14</v>
      </c>
      <c r="F25" s="14" t="s">
        <v>26</v>
      </c>
      <c r="G25" s="15"/>
      <c r="H25" s="13" t="s">
        <v>252</v>
      </c>
      <c r="I25" s="14" t="s">
        <v>26</v>
      </c>
      <c r="J25" s="15"/>
      <c r="K25" s="13" t="s">
        <v>181</v>
      </c>
      <c r="L25" s="14" t="s">
        <v>601</v>
      </c>
      <c r="M25" s="15"/>
      <c r="N25" s="13" t="s">
        <v>14</v>
      </c>
      <c r="O25" s="14" t="s">
        <v>26</v>
      </c>
      <c r="P25" s="15"/>
      <c r="Q25" s="13" t="s">
        <v>332</v>
      </c>
      <c r="R25" s="14" t="s">
        <v>26</v>
      </c>
      <c r="S25" s="15"/>
      <c r="T25" s="13" t="s">
        <v>14</v>
      </c>
      <c r="U25" s="14" t="s">
        <v>26</v>
      </c>
      <c r="V25" s="15"/>
      <c r="W25" s="13" t="s">
        <v>287</v>
      </c>
      <c r="X25" s="14" t="s">
        <v>26</v>
      </c>
      <c r="Y25" s="16"/>
    </row>
    <row r="26" spans="1:25" ht="14.85" customHeight="1">
      <c r="A26" s="12" t="s">
        <v>32</v>
      </c>
      <c r="B26" s="13" t="s">
        <v>14</v>
      </c>
      <c r="C26" s="14" t="s">
        <v>15</v>
      </c>
      <c r="D26" s="15"/>
      <c r="E26" s="13" t="s">
        <v>14</v>
      </c>
      <c r="F26" s="14" t="s">
        <v>15</v>
      </c>
      <c r="G26" s="15"/>
      <c r="H26" s="13" t="s">
        <v>253</v>
      </c>
      <c r="I26" s="14" t="s">
        <v>167</v>
      </c>
      <c r="J26" s="15"/>
      <c r="K26" s="13" t="s">
        <v>221</v>
      </c>
      <c r="L26" s="14" t="s">
        <v>20</v>
      </c>
      <c r="M26" s="15"/>
      <c r="N26" s="13" t="s">
        <v>14</v>
      </c>
      <c r="O26" s="14" t="s">
        <v>15</v>
      </c>
      <c r="P26" s="15"/>
      <c r="Q26" s="13" t="s">
        <v>330</v>
      </c>
      <c r="R26" s="14" t="s">
        <v>15</v>
      </c>
      <c r="S26" s="15"/>
      <c r="T26" s="13" t="s">
        <v>352</v>
      </c>
      <c r="U26" s="14" t="s">
        <v>165</v>
      </c>
      <c r="V26" s="15"/>
      <c r="W26" s="13" t="s">
        <v>291</v>
      </c>
      <c r="X26" s="14" t="s">
        <v>15</v>
      </c>
      <c r="Y26" s="16"/>
    </row>
    <row r="27" spans="1:25" ht="14.85" customHeight="1">
      <c r="A27" s="12" t="s">
        <v>33</v>
      </c>
      <c r="B27" s="13" t="s">
        <v>14</v>
      </c>
      <c r="C27" s="14" t="s">
        <v>18</v>
      </c>
      <c r="D27" s="15"/>
      <c r="E27" s="13" t="s">
        <v>14</v>
      </c>
      <c r="F27" s="14" t="s">
        <v>18</v>
      </c>
      <c r="G27" s="15"/>
      <c r="H27" s="13" t="s">
        <v>254</v>
      </c>
      <c r="I27" s="14" t="s">
        <v>166</v>
      </c>
      <c r="J27" s="15"/>
      <c r="K27" s="13" t="s">
        <v>222</v>
      </c>
      <c r="L27" s="14" t="s">
        <v>20</v>
      </c>
      <c r="M27" s="15"/>
      <c r="N27" s="13" t="s">
        <v>14</v>
      </c>
      <c r="O27" s="14" t="s">
        <v>18</v>
      </c>
      <c r="P27" s="15"/>
      <c r="Q27" s="13" t="s">
        <v>14</v>
      </c>
      <c r="R27" s="14" t="s">
        <v>18</v>
      </c>
      <c r="S27" s="15"/>
      <c r="T27" s="13" t="s">
        <v>353</v>
      </c>
      <c r="U27" s="14" t="s">
        <v>18</v>
      </c>
      <c r="V27" s="15"/>
      <c r="W27" s="13" t="s">
        <v>292</v>
      </c>
      <c r="X27" s="14" t="s">
        <v>18</v>
      </c>
      <c r="Y27" s="16"/>
    </row>
    <row r="28" spans="1:25" ht="14.85" customHeight="1">
      <c r="A28" s="12" t="s">
        <v>34</v>
      </c>
      <c r="B28" s="13"/>
      <c r="C28" s="14" t="s">
        <v>20</v>
      </c>
      <c r="D28" s="15"/>
      <c r="E28" s="13" t="s">
        <v>14</v>
      </c>
      <c r="F28" s="14" t="s">
        <v>20</v>
      </c>
      <c r="G28" s="15"/>
      <c r="H28" s="13" t="s">
        <v>255</v>
      </c>
      <c r="I28" s="14" t="s">
        <v>26</v>
      </c>
      <c r="J28" s="15"/>
      <c r="K28" s="13" t="s">
        <v>223</v>
      </c>
      <c r="L28" s="14" t="s">
        <v>20</v>
      </c>
      <c r="M28" s="15"/>
      <c r="N28" s="13" t="s">
        <v>375</v>
      </c>
      <c r="O28" s="14" t="s">
        <v>20</v>
      </c>
      <c r="P28" s="15"/>
      <c r="Q28" s="13" t="s">
        <v>14</v>
      </c>
      <c r="R28" s="14" t="s">
        <v>20</v>
      </c>
      <c r="S28" s="15"/>
      <c r="T28" s="13" t="s">
        <v>344</v>
      </c>
      <c r="U28" s="14" t="s">
        <v>20</v>
      </c>
      <c r="V28" s="15"/>
      <c r="W28" s="13" t="s">
        <v>293</v>
      </c>
      <c r="X28" s="14" t="s">
        <v>20</v>
      </c>
      <c r="Y28" s="16"/>
    </row>
    <row r="29" spans="1:25" ht="14.85" customHeight="1">
      <c r="A29" s="12" t="s">
        <v>35</v>
      </c>
      <c r="B29" s="13" t="s">
        <v>14</v>
      </c>
      <c r="C29" s="14" t="s">
        <v>15</v>
      </c>
      <c r="D29" s="15"/>
      <c r="E29" s="13" t="s">
        <v>14</v>
      </c>
      <c r="F29" s="14" t="s">
        <v>15</v>
      </c>
      <c r="G29" s="15"/>
      <c r="H29" s="13" t="s">
        <v>256</v>
      </c>
      <c r="I29" s="14" t="s">
        <v>20</v>
      </c>
      <c r="J29" s="15"/>
      <c r="K29" s="13" t="s">
        <v>178</v>
      </c>
      <c r="L29" s="14" t="s">
        <v>15</v>
      </c>
      <c r="M29" s="15"/>
      <c r="N29" s="13" t="s">
        <v>372</v>
      </c>
      <c r="O29" s="14" t="s">
        <v>18</v>
      </c>
      <c r="P29" s="15"/>
      <c r="Q29" s="13" t="s">
        <v>333</v>
      </c>
      <c r="R29" s="14" t="s">
        <v>15</v>
      </c>
      <c r="S29" s="15"/>
      <c r="T29" s="13" t="s">
        <v>354</v>
      </c>
      <c r="U29" s="14" t="s">
        <v>164</v>
      </c>
      <c r="V29" s="15"/>
      <c r="W29" s="13" t="s">
        <v>284</v>
      </c>
      <c r="X29" s="14" t="s">
        <v>15</v>
      </c>
      <c r="Y29" s="16"/>
    </row>
    <row r="30" spans="1:25" ht="14.85" customHeight="1">
      <c r="A30" s="12" t="s">
        <v>36</v>
      </c>
      <c r="B30" s="13" t="s">
        <v>14</v>
      </c>
      <c r="C30" s="14" t="s">
        <v>18</v>
      </c>
      <c r="D30" s="13" t="s">
        <v>37</v>
      </c>
      <c r="E30" s="13" t="s">
        <v>14</v>
      </c>
      <c r="F30" s="14" t="s">
        <v>18</v>
      </c>
      <c r="G30" s="15"/>
      <c r="H30" s="13" t="s">
        <v>257</v>
      </c>
      <c r="I30" s="14" t="s">
        <v>26</v>
      </c>
      <c r="J30" s="15"/>
      <c r="K30" s="13" t="s">
        <v>179</v>
      </c>
      <c r="L30" s="14" t="s">
        <v>20</v>
      </c>
      <c r="M30" s="15"/>
      <c r="N30" s="13" t="s">
        <v>377</v>
      </c>
      <c r="O30" s="14" t="s">
        <v>166</v>
      </c>
      <c r="P30" s="15"/>
      <c r="Q30" s="13" t="s">
        <v>398</v>
      </c>
      <c r="R30" s="14" t="s">
        <v>18</v>
      </c>
      <c r="S30" s="15"/>
      <c r="T30" s="13" t="s">
        <v>353</v>
      </c>
      <c r="U30" s="14" t="s">
        <v>18</v>
      </c>
      <c r="V30" s="15"/>
      <c r="W30" s="13" t="s">
        <v>285</v>
      </c>
      <c r="X30" s="14" t="s">
        <v>18</v>
      </c>
      <c r="Y30" s="16"/>
    </row>
    <row r="31" spans="1:25" ht="14.85" customHeight="1">
      <c r="A31" s="12" t="s">
        <v>38</v>
      </c>
      <c r="B31" s="13" t="s">
        <v>176</v>
      </c>
      <c r="C31" s="14" t="s">
        <v>20</v>
      </c>
      <c r="D31" s="15"/>
      <c r="E31" s="13" t="s">
        <v>14</v>
      </c>
      <c r="F31" s="14" t="s">
        <v>20</v>
      </c>
      <c r="G31" s="15"/>
      <c r="H31" s="13" t="s">
        <v>258</v>
      </c>
      <c r="I31" s="14" t="s">
        <v>20</v>
      </c>
      <c r="J31" s="15"/>
      <c r="K31" s="13" t="s">
        <v>180</v>
      </c>
      <c r="L31" s="14" t="s">
        <v>20</v>
      </c>
      <c r="M31" s="15"/>
      <c r="N31" s="13" t="s">
        <v>373</v>
      </c>
      <c r="O31" s="14" t="s">
        <v>20</v>
      </c>
      <c r="P31" s="15"/>
      <c r="Q31" s="13" t="s">
        <v>14</v>
      </c>
      <c r="R31" s="14" t="s">
        <v>20</v>
      </c>
      <c r="S31" s="15"/>
      <c r="T31" s="13" t="s">
        <v>355</v>
      </c>
      <c r="U31" s="14" t="s">
        <v>26</v>
      </c>
      <c r="V31" s="15"/>
      <c r="W31" s="13" t="s">
        <v>286</v>
      </c>
      <c r="X31" s="14" t="s">
        <v>20</v>
      </c>
      <c r="Y31" s="16"/>
    </row>
    <row r="32" spans="1:25" ht="14.85" customHeight="1">
      <c r="A32" s="12" t="s">
        <v>39</v>
      </c>
      <c r="B32" s="13" t="s">
        <v>14</v>
      </c>
      <c r="C32" s="14" t="s">
        <v>26</v>
      </c>
      <c r="D32" s="15"/>
      <c r="E32" s="13" t="s">
        <v>14</v>
      </c>
      <c r="F32" s="14" t="s">
        <v>26</v>
      </c>
      <c r="G32" s="15"/>
      <c r="H32" s="13" t="s">
        <v>259</v>
      </c>
      <c r="I32" s="14" t="s">
        <v>26</v>
      </c>
      <c r="J32" s="15"/>
      <c r="K32" s="13" t="s">
        <v>181</v>
      </c>
      <c r="L32" s="14" t="s">
        <v>601</v>
      </c>
      <c r="M32" s="15"/>
      <c r="N32" s="13" t="s">
        <v>14</v>
      </c>
      <c r="O32" s="14" t="s">
        <v>26</v>
      </c>
      <c r="P32" s="15"/>
      <c r="Q32" s="13" t="s">
        <v>14</v>
      </c>
      <c r="R32" s="14" t="s">
        <v>26</v>
      </c>
      <c r="S32" s="15"/>
      <c r="T32" s="13" t="s">
        <v>356</v>
      </c>
      <c r="U32" s="14" t="s">
        <v>26</v>
      </c>
      <c r="V32" s="15"/>
      <c r="W32" s="13" t="s">
        <v>287</v>
      </c>
      <c r="X32" s="14" t="s">
        <v>26</v>
      </c>
      <c r="Y32" s="16"/>
    </row>
    <row r="33" spans="1:25" ht="14.85" customHeight="1">
      <c r="A33" s="12" t="s">
        <v>40</v>
      </c>
      <c r="B33" s="13" t="s">
        <v>14</v>
      </c>
      <c r="C33" s="14" t="s">
        <v>15</v>
      </c>
      <c r="D33" s="15"/>
      <c r="E33" s="13" t="s">
        <v>14</v>
      </c>
      <c r="F33" s="14" t="s">
        <v>15</v>
      </c>
      <c r="G33" s="15"/>
      <c r="H33" s="13" t="s">
        <v>256</v>
      </c>
      <c r="I33" s="14" t="s">
        <v>20</v>
      </c>
      <c r="J33" s="15"/>
      <c r="K33" s="13" t="s">
        <v>178</v>
      </c>
      <c r="L33" s="14" t="s">
        <v>15</v>
      </c>
      <c r="M33" s="15"/>
      <c r="N33" s="13" t="s">
        <v>372</v>
      </c>
      <c r="O33" s="14" t="s">
        <v>15</v>
      </c>
      <c r="P33" s="15"/>
      <c r="Q33" s="13" t="s">
        <v>330</v>
      </c>
      <c r="R33" s="14" t="s">
        <v>15</v>
      </c>
      <c r="S33" s="15"/>
      <c r="T33" s="13" t="s">
        <v>354</v>
      </c>
      <c r="U33" s="14" t="s">
        <v>164</v>
      </c>
      <c r="V33" s="15"/>
      <c r="W33" s="13" t="s">
        <v>284</v>
      </c>
      <c r="X33" s="14" t="s">
        <v>15</v>
      </c>
      <c r="Y33" s="16"/>
    </row>
    <row r="34" spans="1:25" ht="14.85" customHeight="1">
      <c r="A34" s="12" t="s">
        <v>41</v>
      </c>
      <c r="B34" s="13" t="s">
        <v>14</v>
      </c>
      <c r="C34" s="14" t="s">
        <v>18</v>
      </c>
      <c r="D34" s="15"/>
      <c r="E34" s="13" t="s">
        <v>14</v>
      </c>
      <c r="F34" s="14" t="s">
        <v>18</v>
      </c>
      <c r="G34" s="15"/>
      <c r="H34" s="13" t="s">
        <v>466</v>
      </c>
      <c r="I34" s="14" t="s">
        <v>18</v>
      </c>
      <c r="J34" s="15"/>
      <c r="K34" s="13" t="s">
        <v>183</v>
      </c>
      <c r="L34" s="14" t="s">
        <v>18</v>
      </c>
      <c r="M34" s="15"/>
      <c r="N34" s="13" t="s">
        <v>377</v>
      </c>
      <c r="O34" s="14" t="s">
        <v>166</v>
      </c>
      <c r="P34" s="15"/>
      <c r="Q34" s="13" t="s">
        <v>398</v>
      </c>
      <c r="R34" s="14" t="s">
        <v>18</v>
      </c>
      <c r="S34" s="15"/>
      <c r="T34" s="13" t="s">
        <v>353</v>
      </c>
      <c r="U34" s="14" t="s">
        <v>18</v>
      </c>
      <c r="V34" s="15"/>
      <c r="W34" s="13" t="s">
        <v>285</v>
      </c>
      <c r="X34" s="14" t="s">
        <v>18</v>
      </c>
      <c r="Y34" s="16"/>
    </row>
    <row r="35" spans="1:25" ht="14.85" customHeight="1">
      <c r="A35" s="12" t="s">
        <v>42</v>
      </c>
      <c r="B35" s="13" t="s">
        <v>175</v>
      </c>
      <c r="C35" s="14" t="s">
        <v>167</v>
      </c>
      <c r="D35" s="15"/>
      <c r="E35" s="13" t="s">
        <v>14</v>
      </c>
      <c r="F35" s="14" t="s">
        <v>20</v>
      </c>
      <c r="G35" s="15"/>
      <c r="H35" s="13" t="s">
        <v>258</v>
      </c>
      <c r="I35" s="14" t="s">
        <v>20</v>
      </c>
      <c r="J35" s="15"/>
      <c r="K35" s="13" t="s">
        <v>180</v>
      </c>
      <c r="L35" s="14" t="s">
        <v>20</v>
      </c>
      <c r="M35" s="15"/>
      <c r="N35" s="13" t="s">
        <v>373</v>
      </c>
      <c r="O35" s="14" t="s">
        <v>20</v>
      </c>
      <c r="P35" s="15"/>
      <c r="Q35" s="13" t="s">
        <v>14</v>
      </c>
      <c r="R35" s="14" t="s">
        <v>20</v>
      </c>
      <c r="S35" s="15"/>
      <c r="T35" s="13" t="s">
        <v>356</v>
      </c>
      <c r="U35" s="14" t="s">
        <v>20</v>
      </c>
      <c r="V35" s="15"/>
      <c r="W35" s="13" t="s">
        <v>293</v>
      </c>
      <c r="X35" s="14" t="s">
        <v>20</v>
      </c>
      <c r="Y35" s="16"/>
    </row>
    <row r="36" spans="1:25" ht="14.85" customHeight="1">
      <c r="A36" s="12" t="s">
        <v>43</v>
      </c>
      <c r="B36" s="13" t="s">
        <v>14</v>
      </c>
      <c r="C36" s="14" t="s">
        <v>15</v>
      </c>
      <c r="D36" s="15"/>
      <c r="E36" s="13" t="s">
        <v>14</v>
      </c>
      <c r="F36" s="14" t="s">
        <v>15</v>
      </c>
      <c r="G36" s="15"/>
      <c r="H36" s="13" t="s">
        <v>256</v>
      </c>
      <c r="I36" s="14" t="s">
        <v>20</v>
      </c>
      <c r="J36" s="15"/>
      <c r="K36" s="13" t="s">
        <v>232</v>
      </c>
      <c r="L36" s="14" t="s">
        <v>165</v>
      </c>
      <c r="M36" s="15"/>
      <c r="N36" s="13" t="s">
        <v>14</v>
      </c>
      <c r="O36" s="14" t="s">
        <v>15</v>
      </c>
      <c r="P36" s="15"/>
      <c r="Q36" s="13" t="s">
        <v>14</v>
      </c>
      <c r="R36" s="14" t="s">
        <v>15</v>
      </c>
      <c r="S36" s="15"/>
      <c r="T36" s="13" t="s">
        <v>342</v>
      </c>
      <c r="U36" s="14" t="s">
        <v>165</v>
      </c>
      <c r="V36" s="15"/>
      <c r="W36" s="13" t="s">
        <v>289</v>
      </c>
      <c r="X36" s="14" t="s">
        <v>15</v>
      </c>
      <c r="Y36" s="16"/>
    </row>
    <row r="37" spans="1:25" ht="14.85" customHeight="1">
      <c r="A37" s="12" t="s">
        <v>44</v>
      </c>
      <c r="B37" s="13"/>
      <c r="C37" s="14" t="s">
        <v>18</v>
      </c>
      <c r="D37" s="15"/>
      <c r="E37" s="13" t="s">
        <v>14</v>
      </c>
      <c r="F37" s="14" t="s">
        <v>18</v>
      </c>
      <c r="G37" s="15"/>
      <c r="H37" s="13" t="s">
        <v>245</v>
      </c>
      <c r="I37" s="14" t="s">
        <v>20</v>
      </c>
      <c r="J37" s="15"/>
      <c r="K37" s="13" t="s">
        <v>183</v>
      </c>
      <c r="L37" s="14" t="s">
        <v>18</v>
      </c>
      <c r="M37" s="15"/>
      <c r="N37" s="13" t="s">
        <v>372</v>
      </c>
      <c r="O37" s="14" t="s">
        <v>18</v>
      </c>
      <c r="P37" s="15"/>
      <c r="Q37" s="13" t="s">
        <v>14</v>
      </c>
      <c r="R37" s="14" t="s">
        <v>18</v>
      </c>
      <c r="S37" s="15"/>
      <c r="T37" s="13" t="s">
        <v>343</v>
      </c>
      <c r="U37" s="14" t="s">
        <v>166</v>
      </c>
      <c r="V37" s="15"/>
      <c r="W37" s="13" t="s">
        <v>294</v>
      </c>
      <c r="X37" s="14" t="s">
        <v>18</v>
      </c>
      <c r="Y37" s="16"/>
    </row>
    <row r="38" spans="1:25" ht="14.85" customHeight="1">
      <c r="A38" s="12" t="s">
        <v>45</v>
      </c>
      <c r="B38" s="13" t="s">
        <v>176</v>
      </c>
      <c r="C38" s="14" t="s">
        <v>20</v>
      </c>
      <c r="D38" s="15"/>
      <c r="E38" s="13" t="s">
        <v>14</v>
      </c>
      <c r="F38" s="14" t="s">
        <v>20</v>
      </c>
      <c r="G38" s="15"/>
      <c r="H38" s="13" t="s">
        <v>246</v>
      </c>
      <c r="I38" s="14" t="s">
        <v>20</v>
      </c>
      <c r="J38" s="15"/>
      <c r="K38" s="13" t="s">
        <v>224</v>
      </c>
      <c r="L38" s="14" t="s">
        <v>20</v>
      </c>
      <c r="M38" s="15"/>
      <c r="N38" s="13" t="s">
        <v>373</v>
      </c>
      <c r="O38" s="14" t="s">
        <v>20</v>
      </c>
      <c r="P38" s="15"/>
      <c r="Q38" s="13" t="s">
        <v>14</v>
      </c>
      <c r="R38" s="14" t="s">
        <v>20</v>
      </c>
      <c r="S38" s="15"/>
      <c r="T38" s="13" t="s">
        <v>355</v>
      </c>
      <c r="U38" s="14" t="s">
        <v>26</v>
      </c>
      <c r="V38" s="15"/>
      <c r="W38" s="13" t="s">
        <v>286</v>
      </c>
      <c r="X38" s="14" t="s">
        <v>20</v>
      </c>
      <c r="Y38" s="16"/>
    </row>
    <row r="39" spans="1:25" ht="14.85" customHeight="1">
      <c r="A39" s="12" t="s">
        <v>46</v>
      </c>
      <c r="B39" s="13" t="s">
        <v>14</v>
      </c>
      <c r="C39" s="14" t="s">
        <v>15</v>
      </c>
      <c r="D39" s="15"/>
      <c r="E39" s="13" t="s">
        <v>14</v>
      </c>
      <c r="F39" s="14" t="s">
        <v>15</v>
      </c>
      <c r="G39" s="15"/>
      <c r="H39" s="13" t="s">
        <v>14</v>
      </c>
      <c r="I39" s="14" t="s">
        <v>15</v>
      </c>
      <c r="J39" s="15"/>
      <c r="K39" s="13" t="s">
        <v>232</v>
      </c>
      <c r="L39" s="14" t="s">
        <v>165</v>
      </c>
      <c r="M39" s="15"/>
      <c r="N39" s="13" t="s">
        <v>14</v>
      </c>
      <c r="O39" s="14" t="s">
        <v>15</v>
      </c>
      <c r="P39" s="15"/>
      <c r="Q39" s="13" t="s">
        <v>399</v>
      </c>
      <c r="R39" s="14" t="s">
        <v>15</v>
      </c>
      <c r="S39" s="15"/>
      <c r="T39" s="13" t="s">
        <v>342</v>
      </c>
      <c r="U39" s="14" t="s">
        <v>165</v>
      </c>
      <c r="V39" s="15"/>
      <c r="W39" s="13" t="s">
        <v>295</v>
      </c>
      <c r="X39" s="14" t="s">
        <v>15</v>
      </c>
      <c r="Y39" s="16"/>
    </row>
    <row r="40" spans="1:25" ht="14.85" customHeight="1">
      <c r="A40" s="12" t="s">
        <v>47</v>
      </c>
      <c r="B40" s="13" t="s">
        <v>14</v>
      </c>
      <c r="C40" s="14" t="s">
        <v>18</v>
      </c>
      <c r="D40" s="15"/>
      <c r="E40" s="13" t="s">
        <v>14</v>
      </c>
      <c r="F40" s="14" t="s">
        <v>18</v>
      </c>
      <c r="G40" s="15"/>
      <c r="H40" s="13" t="s">
        <v>14</v>
      </c>
      <c r="I40" s="14" t="s">
        <v>18</v>
      </c>
      <c r="J40" s="15"/>
      <c r="K40" s="13" t="s">
        <v>183</v>
      </c>
      <c r="L40" s="14" t="s">
        <v>18</v>
      </c>
      <c r="M40" s="15"/>
      <c r="N40" s="13" t="s">
        <v>372</v>
      </c>
      <c r="O40" s="14" t="s">
        <v>18</v>
      </c>
      <c r="P40" s="15"/>
      <c r="Q40" s="13" t="s">
        <v>14</v>
      </c>
      <c r="R40" s="14" t="s">
        <v>18</v>
      </c>
      <c r="S40" s="15"/>
      <c r="T40" s="13" t="s">
        <v>343</v>
      </c>
      <c r="U40" s="14" t="s">
        <v>166</v>
      </c>
      <c r="V40" s="15"/>
      <c r="W40" s="13" t="s">
        <v>294</v>
      </c>
      <c r="X40" s="14" t="s">
        <v>18</v>
      </c>
      <c r="Y40" s="16"/>
    </row>
    <row r="41" spans="1:25" ht="14.85" customHeight="1">
      <c r="A41" s="12" t="s">
        <v>48</v>
      </c>
      <c r="B41" s="13" t="s">
        <v>175</v>
      </c>
      <c r="C41" s="14" t="s">
        <v>20</v>
      </c>
      <c r="D41" s="15"/>
      <c r="E41" s="13" t="s">
        <v>14</v>
      </c>
      <c r="F41" s="14" t="s">
        <v>20</v>
      </c>
      <c r="G41" s="15"/>
      <c r="H41" s="13" t="s">
        <v>258</v>
      </c>
      <c r="I41" s="14" t="s">
        <v>20</v>
      </c>
      <c r="J41" s="15"/>
      <c r="K41" s="13" t="s">
        <v>224</v>
      </c>
      <c r="L41" s="14" t="s">
        <v>20</v>
      </c>
      <c r="M41" s="15"/>
      <c r="N41" s="13" t="s">
        <v>14</v>
      </c>
      <c r="O41" s="14" t="s">
        <v>20</v>
      </c>
      <c r="P41" s="15"/>
      <c r="Q41" s="13" t="s">
        <v>14</v>
      </c>
      <c r="R41" s="14" t="s">
        <v>20</v>
      </c>
      <c r="S41" s="15"/>
      <c r="T41" s="13" t="s">
        <v>355</v>
      </c>
      <c r="U41" s="14" t="s">
        <v>26</v>
      </c>
      <c r="V41" s="15"/>
      <c r="W41" s="13" t="s">
        <v>286</v>
      </c>
      <c r="X41" s="14" t="s">
        <v>20</v>
      </c>
      <c r="Y41" s="16"/>
    </row>
    <row r="42" spans="1:25" ht="14.85" customHeight="1">
      <c r="A42" s="8" t="s">
        <v>49</v>
      </c>
      <c r="B42" s="17" t="str">
        <f>$B$3</f>
        <v>British Airways</v>
      </c>
      <c r="C42" s="14" t="s">
        <v>15</v>
      </c>
      <c r="D42" s="15"/>
      <c r="E42" s="18" t="str">
        <f>$B$4</f>
        <v xml:space="preserve">Ealing Southall &amp; Middlesex </v>
      </c>
      <c r="F42" s="14" t="s">
        <v>15</v>
      </c>
      <c r="G42" s="15"/>
      <c r="H42" s="18" t="str">
        <f>$B$5</f>
        <v>Herne Hill Harriers</v>
      </c>
      <c r="I42" s="14" t="s">
        <v>15</v>
      </c>
      <c r="J42" s="15"/>
      <c r="K42" s="18" t="str">
        <f>$B$6</f>
        <v>Hillingdon</v>
      </c>
      <c r="L42" s="14" t="s">
        <v>15</v>
      </c>
      <c r="M42" s="15"/>
      <c r="N42" s="18" t="str">
        <f>$B$7</f>
        <v>Metros</v>
      </c>
      <c r="O42" s="14" t="s">
        <v>15</v>
      </c>
      <c r="P42" s="15"/>
      <c r="Q42" s="18" t="str">
        <f>$B$8</f>
        <v>Ealing Eagles</v>
      </c>
      <c r="R42" s="14" t="s">
        <v>15</v>
      </c>
      <c r="S42" s="15"/>
      <c r="T42" s="18" t="str">
        <f>$B$9</f>
        <v>Serpentine</v>
      </c>
      <c r="U42" s="14" t="s">
        <v>15</v>
      </c>
      <c r="V42" s="15"/>
      <c r="W42" s="18" t="str">
        <f>$B$10</f>
        <v>Thames Valley Harriers</v>
      </c>
      <c r="X42" s="14" t="s">
        <v>15</v>
      </c>
      <c r="Y42" s="16"/>
    </row>
    <row r="43" spans="1:25" ht="14.85" customHeight="1">
      <c r="A43" s="6"/>
      <c r="B43" s="19"/>
      <c r="C43" s="20"/>
      <c r="D43" s="21"/>
      <c r="E43" s="19"/>
      <c r="F43" s="20"/>
      <c r="G43" s="21"/>
      <c r="H43" s="19"/>
      <c r="I43" s="20"/>
      <c r="J43" s="21"/>
      <c r="K43" s="19"/>
      <c r="L43" s="20"/>
      <c r="M43" s="21"/>
      <c r="N43" s="19"/>
      <c r="O43" s="20"/>
      <c r="P43" s="21"/>
      <c r="Q43" s="19"/>
      <c r="R43" s="20"/>
      <c r="S43" s="21"/>
      <c r="T43" s="19"/>
      <c r="U43" s="20"/>
      <c r="V43" s="21"/>
      <c r="W43" s="19"/>
      <c r="X43" s="20"/>
      <c r="Y43" s="21"/>
    </row>
    <row r="44" spans="1:25" ht="14.85" customHeight="1">
      <c r="A44" s="8" t="s">
        <v>50</v>
      </c>
      <c r="B44" s="9" t="str">
        <f>$B$3</f>
        <v>British Airways</v>
      </c>
      <c r="C44" s="10" t="s">
        <v>11</v>
      </c>
      <c r="D44" s="11" t="s">
        <v>12</v>
      </c>
      <c r="E44" s="9" t="str">
        <f>$B$4</f>
        <v xml:space="preserve">Ealing Southall &amp; Middlesex </v>
      </c>
      <c r="F44" s="10" t="s">
        <v>11</v>
      </c>
      <c r="G44" s="11" t="s">
        <v>12</v>
      </c>
      <c r="H44" s="9" t="str">
        <f>$B$5</f>
        <v>Herne Hill Harriers</v>
      </c>
      <c r="I44" s="10" t="s">
        <v>11</v>
      </c>
      <c r="J44" s="11" t="s">
        <v>12</v>
      </c>
      <c r="K44" s="9" t="str">
        <f>$B$6</f>
        <v>Hillingdon</v>
      </c>
      <c r="L44" s="10" t="s">
        <v>11</v>
      </c>
      <c r="M44" s="11" t="s">
        <v>12</v>
      </c>
      <c r="N44" s="9" t="str">
        <f>$B$7</f>
        <v>Metros</v>
      </c>
      <c r="O44" s="10" t="s">
        <v>11</v>
      </c>
      <c r="P44" s="11" t="s">
        <v>12</v>
      </c>
      <c r="Q44" s="9" t="str">
        <f>$B$8</f>
        <v>Ealing Eagles</v>
      </c>
      <c r="R44" s="10" t="s">
        <v>11</v>
      </c>
      <c r="S44" s="11" t="s">
        <v>12</v>
      </c>
      <c r="T44" s="9" t="str">
        <f>$B$9</f>
        <v>Serpentine</v>
      </c>
      <c r="U44" s="10" t="s">
        <v>11</v>
      </c>
      <c r="V44" s="11" t="s">
        <v>12</v>
      </c>
      <c r="W44" s="9" t="str">
        <f>$B$10</f>
        <v>Thames Valley Harriers</v>
      </c>
      <c r="X44" s="10" t="s">
        <v>11</v>
      </c>
      <c r="Y44" s="11" t="s">
        <v>12</v>
      </c>
    </row>
    <row r="45" spans="1:25" ht="14.85" customHeight="1">
      <c r="A45" s="12" t="s">
        <v>51</v>
      </c>
      <c r="B45" s="22" t="s">
        <v>14</v>
      </c>
      <c r="C45" s="23" t="s">
        <v>52</v>
      </c>
      <c r="D45" s="24"/>
      <c r="E45" s="22" t="s">
        <v>14</v>
      </c>
      <c r="F45" s="23" t="s">
        <v>52</v>
      </c>
      <c r="G45" s="24"/>
      <c r="H45" s="22" t="s">
        <v>260</v>
      </c>
      <c r="I45" s="23" t="s">
        <v>170</v>
      </c>
      <c r="J45" s="24"/>
      <c r="K45" s="22" t="s">
        <v>233</v>
      </c>
      <c r="L45" s="23" t="s">
        <v>52</v>
      </c>
      <c r="M45" s="24"/>
      <c r="N45" s="22" t="s">
        <v>378</v>
      </c>
      <c r="O45" s="23" t="s">
        <v>170</v>
      </c>
      <c r="P45" s="24"/>
      <c r="Q45" s="22" t="s">
        <v>335</v>
      </c>
      <c r="R45" s="23" t="s">
        <v>169</v>
      </c>
      <c r="S45" s="24"/>
      <c r="T45" s="22" t="s">
        <v>357</v>
      </c>
      <c r="U45" s="23" t="s">
        <v>169</v>
      </c>
      <c r="V45" s="24"/>
      <c r="W45" s="22" t="s">
        <v>302</v>
      </c>
      <c r="X45" s="23" t="s">
        <v>52</v>
      </c>
      <c r="Y45" s="25"/>
    </row>
    <row r="46" spans="1:25" ht="14.85" customHeight="1">
      <c r="A46" s="12" t="s">
        <v>53</v>
      </c>
      <c r="B46" s="22" t="s">
        <v>14</v>
      </c>
      <c r="C46" s="23" t="s">
        <v>52</v>
      </c>
      <c r="D46" s="24"/>
      <c r="E46" s="22" t="s">
        <v>14</v>
      </c>
      <c r="F46" s="23" t="s">
        <v>52</v>
      </c>
      <c r="G46" s="24"/>
      <c r="H46" s="22" t="s">
        <v>261</v>
      </c>
      <c r="I46" s="23" t="s">
        <v>170</v>
      </c>
      <c r="J46" s="24"/>
      <c r="K46" s="22" t="s">
        <v>234</v>
      </c>
      <c r="L46" s="23" t="s">
        <v>170</v>
      </c>
      <c r="M46" s="24"/>
      <c r="N46" s="22" t="s">
        <v>14</v>
      </c>
      <c r="O46" s="23" t="s">
        <v>52</v>
      </c>
      <c r="P46" s="24"/>
      <c r="Q46" s="22" t="s">
        <v>336</v>
      </c>
      <c r="R46" s="23" t="s">
        <v>170</v>
      </c>
      <c r="S46" s="24"/>
      <c r="T46" s="22" t="s">
        <v>358</v>
      </c>
      <c r="U46" s="23" t="s">
        <v>171</v>
      </c>
      <c r="V46" s="24"/>
      <c r="W46" s="22" t="s">
        <v>303</v>
      </c>
      <c r="X46" s="23" t="s">
        <v>52</v>
      </c>
      <c r="Y46" s="25"/>
    </row>
    <row r="47" spans="1:25" ht="14.85" customHeight="1">
      <c r="A47" s="12" t="s">
        <v>54</v>
      </c>
      <c r="B47" s="22" t="s">
        <v>14</v>
      </c>
      <c r="C47" s="23" t="s">
        <v>55</v>
      </c>
      <c r="D47" s="24"/>
      <c r="E47" s="22" t="s">
        <v>14</v>
      </c>
      <c r="F47" s="23" t="s">
        <v>55</v>
      </c>
      <c r="G47" s="24"/>
      <c r="H47" s="22" t="s">
        <v>262</v>
      </c>
      <c r="I47" s="23" t="s">
        <v>55</v>
      </c>
      <c r="J47" s="24"/>
      <c r="K47" s="22" t="s">
        <v>235</v>
      </c>
      <c r="L47" s="23" t="s">
        <v>55</v>
      </c>
      <c r="M47" s="24"/>
      <c r="N47" s="22" t="s">
        <v>602</v>
      </c>
      <c r="O47" s="23" t="s">
        <v>55</v>
      </c>
      <c r="P47" s="24"/>
      <c r="Q47" s="22" t="s">
        <v>14</v>
      </c>
      <c r="R47" s="23" t="s">
        <v>55</v>
      </c>
      <c r="S47" s="24"/>
      <c r="T47" s="22" t="s">
        <v>359</v>
      </c>
      <c r="U47" s="23" t="s">
        <v>55</v>
      </c>
      <c r="V47" s="24"/>
      <c r="W47" s="22" t="s">
        <v>307</v>
      </c>
      <c r="X47" s="23" t="s">
        <v>55</v>
      </c>
      <c r="Y47" s="25"/>
    </row>
    <row r="48" spans="1:25" ht="14.85" customHeight="1">
      <c r="A48" s="12" t="s">
        <v>56</v>
      </c>
      <c r="B48" s="22" t="s">
        <v>14</v>
      </c>
      <c r="C48" s="23" t="s">
        <v>57</v>
      </c>
      <c r="D48" s="24"/>
      <c r="E48" s="22" t="s">
        <v>397</v>
      </c>
      <c r="F48" s="23" t="s">
        <v>63</v>
      </c>
      <c r="G48" s="24"/>
      <c r="H48" s="22" t="s">
        <v>14</v>
      </c>
      <c r="I48" s="23" t="s">
        <v>57</v>
      </c>
      <c r="J48" s="24"/>
      <c r="K48" s="22" t="s">
        <v>236</v>
      </c>
      <c r="L48" s="23" t="s">
        <v>57</v>
      </c>
      <c r="M48" s="24"/>
      <c r="N48" s="22" t="s">
        <v>379</v>
      </c>
      <c r="O48" s="23" t="s">
        <v>57</v>
      </c>
      <c r="P48" s="24"/>
      <c r="Q48" s="22" t="s">
        <v>14</v>
      </c>
      <c r="R48" s="23" t="s">
        <v>57</v>
      </c>
      <c r="S48" s="24"/>
      <c r="T48" s="22" t="s">
        <v>360</v>
      </c>
      <c r="U48" s="23" t="s">
        <v>63</v>
      </c>
      <c r="V48" s="24"/>
      <c r="W48" s="22" t="s">
        <v>14</v>
      </c>
      <c r="X48" s="23" t="s">
        <v>57</v>
      </c>
      <c r="Y48" s="25"/>
    </row>
    <row r="49" spans="1:25" ht="14.85" customHeight="1">
      <c r="A49" s="12" t="s">
        <v>58</v>
      </c>
      <c r="B49" s="22" t="s">
        <v>14</v>
      </c>
      <c r="C49" s="23" t="s">
        <v>52</v>
      </c>
      <c r="D49" s="24"/>
      <c r="E49" s="22" t="s">
        <v>394</v>
      </c>
      <c r="F49" s="23" t="s">
        <v>52</v>
      </c>
      <c r="G49" s="24"/>
      <c r="H49" s="22" t="s">
        <v>260</v>
      </c>
      <c r="I49" s="23" t="s">
        <v>170</v>
      </c>
      <c r="J49" s="24"/>
      <c r="K49" s="22" t="s">
        <v>233</v>
      </c>
      <c r="L49" s="23" t="s">
        <v>52</v>
      </c>
      <c r="M49" s="24"/>
      <c r="N49" s="22" t="s">
        <v>378</v>
      </c>
      <c r="O49" s="23" t="s">
        <v>170</v>
      </c>
      <c r="P49" s="24"/>
      <c r="Q49" s="22" t="s">
        <v>337</v>
      </c>
      <c r="R49" s="23" t="s">
        <v>169</v>
      </c>
      <c r="S49" s="24"/>
      <c r="T49" s="22" t="s">
        <v>361</v>
      </c>
      <c r="U49" s="23" t="s">
        <v>170</v>
      </c>
      <c r="V49" s="24"/>
      <c r="W49" s="22" t="s">
        <v>305</v>
      </c>
      <c r="X49" s="23" t="s">
        <v>52</v>
      </c>
      <c r="Y49" s="25"/>
    </row>
    <row r="50" spans="1:25" ht="14.85" customHeight="1">
      <c r="A50" s="12" t="s">
        <v>59</v>
      </c>
      <c r="B50" s="22" t="s">
        <v>14</v>
      </c>
      <c r="C50" s="23" t="s">
        <v>52</v>
      </c>
      <c r="D50" s="24"/>
      <c r="E50" s="22" t="s">
        <v>392</v>
      </c>
      <c r="F50" s="23" t="s">
        <v>52</v>
      </c>
      <c r="G50" s="24"/>
      <c r="H50" s="22" t="s">
        <v>261</v>
      </c>
      <c r="I50" s="23" t="s">
        <v>170</v>
      </c>
      <c r="J50" s="24"/>
      <c r="K50" s="22" t="s">
        <v>234</v>
      </c>
      <c r="L50" s="23" t="s">
        <v>170</v>
      </c>
      <c r="M50" s="24"/>
      <c r="N50" s="22" t="s">
        <v>14</v>
      </c>
      <c r="O50" s="23" t="s">
        <v>52</v>
      </c>
      <c r="P50" s="24"/>
      <c r="Q50" s="22" t="s">
        <v>336</v>
      </c>
      <c r="R50" s="23" t="s">
        <v>170</v>
      </c>
      <c r="S50" s="24"/>
      <c r="T50" s="22" t="s">
        <v>362</v>
      </c>
      <c r="U50" s="23" t="s">
        <v>170</v>
      </c>
      <c r="V50" s="24"/>
      <c r="W50" s="22" t="s">
        <v>302</v>
      </c>
      <c r="X50" s="23" t="s">
        <v>52</v>
      </c>
      <c r="Y50" s="25"/>
    </row>
    <row r="51" spans="1:25" ht="14.85" customHeight="1">
      <c r="A51" s="12" t="s">
        <v>60</v>
      </c>
      <c r="B51" s="22" t="s">
        <v>14</v>
      </c>
      <c r="C51" s="23" t="s">
        <v>55</v>
      </c>
      <c r="D51" s="24"/>
      <c r="E51" s="22" t="s">
        <v>14</v>
      </c>
      <c r="F51" s="23" t="s">
        <v>55</v>
      </c>
      <c r="G51" s="24"/>
      <c r="H51" s="22" t="s">
        <v>263</v>
      </c>
      <c r="I51" s="23" t="s">
        <v>55</v>
      </c>
      <c r="J51" s="24"/>
      <c r="K51" s="22" t="s">
        <v>235</v>
      </c>
      <c r="L51" s="23" t="s">
        <v>55</v>
      </c>
      <c r="M51" s="24"/>
      <c r="N51" s="22" t="s">
        <v>602</v>
      </c>
      <c r="O51" s="23" t="s">
        <v>55</v>
      </c>
      <c r="P51" s="24"/>
      <c r="Q51" s="22" t="s">
        <v>14</v>
      </c>
      <c r="R51" s="23" t="s">
        <v>55</v>
      </c>
      <c r="S51" s="24"/>
      <c r="T51" s="22" t="s">
        <v>358</v>
      </c>
      <c r="U51" s="23" t="s">
        <v>171</v>
      </c>
      <c r="V51" s="24"/>
      <c r="W51" s="22" t="s">
        <v>306</v>
      </c>
      <c r="X51" s="23" t="s">
        <v>55</v>
      </c>
      <c r="Y51" s="25"/>
    </row>
    <row r="52" spans="1:25" ht="14.85" customHeight="1">
      <c r="A52" s="12" t="s">
        <v>61</v>
      </c>
      <c r="B52" s="22" t="s">
        <v>177</v>
      </c>
      <c r="C52" s="23" t="s">
        <v>57</v>
      </c>
      <c r="D52" s="24"/>
      <c r="E52" s="22" t="s">
        <v>393</v>
      </c>
      <c r="F52" s="23" t="s">
        <v>57</v>
      </c>
      <c r="G52" s="24"/>
      <c r="H52" s="22" t="s">
        <v>14</v>
      </c>
      <c r="I52" s="23" t="s">
        <v>57</v>
      </c>
      <c r="J52" s="24"/>
      <c r="K52" s="22" t="s">
        <v>236</v>
      </c>
      <c r="L52" s="23" t="s">
        <v>57</v>
      </c>
      <c r="M52" s="24"/>
      <c r="N52" s="22" t="s">
        <v>379</v>
      </c>
      <c r="O52" s="23" t="s">
        <v>57</v>
      </c>
      <c r="P52" s="24"/>
      <c r="Q52" s="22" t="s">
        <v>14</v>
      </c>
      <c r="R52" s="23" t="s">
        <v>57</v>
      </c>
      <c r="S52" s="24"/>
      <c r="T52" s="22" t="s">
        <v>363</v>
      </c>
      <c r="U52" s="23" t="s">
        <v>172</v>
      </c>
      <c r="V52" s="24"/>
      <c r="W52" s="22" t="s">
        <v>14</v>
      </c>
      <c r="X52" s="23" t="s">
        <v>57</v>
      </c>
      <c r="Y52" s="25"/>
    </row>
    <row r="53" spans="1:25" ht="14.85" customHeight="1">
      <c r="A53" s="12" t="s">
        <v>62</v>
      </c>
      <c r="B53" s="22" t="s">
        <v>14</v>
      </c>
      <c r="C53" s="23" t="s">
        <v>63</v>
      </c>
      <c r="D53" s="24"/>
      <c r="E53" s="22" t="s">
        <v>14</v>
      </c>
      <c r="F53" s="23" t="s">
        <v>63</v>
      </c>
      <c r="G53" s="24"/>
      <c r="H53" s="22" t="s">
        <v>14</v>
      </c>
      <c r="I53" s="23" t="s">
        <v>63</v>
      </c>
      <c r="J53" s="24"/>
      <c r="K53" s="22" t="s">
        <v>14</v>
      </c>
      <c r="L53" s="23" t="s">
        <v>63</v>
      </c>
      <c r="M53" s="24"/>
      <c r="N53" s="22" t="s">
        <v>14</v>
      </c>
      <c r="O53" s="23" t="s">
        <v>63</v>
      </c>
      <c r="P53" s="24"/>
      <c r="Q53" s="22" t="s">
        <v>14</v>
      </c>
      <c r="R53" s="23" t="s">
        <v>63</v>
      </c>
      <c r="S53" s="24"/>
      <c r="T53" s="22" t="s">
        <v>364</v>
      </c>
      <c r="U53" s="23" t="s">
        <v>63</v>
      </c>
      <c r="V53" s="24"/>
      <c r="W53" s="22" t="s">
        <v>14</v>
      </c>
      <c r="X53" s="23" t="s">
        <v>63</v>
      </c>
      <c r="Y53" s="25"/>
    </row>
    <row r="54" spans="1:25" ht="14.85" customHeight="1">
      <c r="A54" s="12" t="s">
        <v>64</v>
      </c>
      <c r="B54" s="22" t="s">
        <v>14</v>
      </c>
      <c r="C54" s="23" t="s">
        <v>52</v>
      </c>
      <c r="D54" s="24"/>
      <c r="E54" s="22" t="s">
        <v>394</v>
      </c>
      <c r="F54" s="23" t="s">
        <v>52</v>
      </c>
      <c r="G54" s="24"/>
      <c r="H54" s="22" t="s">
        <v>264</v>
      </c>
      <c r="I54" s="23" t="s">
        <v>170</v>
      </c>
      <c r="J54" s="24"/>
      <c r="K54" s="22" t="s">
        <v>233</v>
      </c>
      <c r="L54" s="23" t="s">
        <v>52</v>
      </c>
      <c r="M54" s="24"/>
      <c r="N54" s="22" t="s">
        <v>378</v>
      </c>
      <c r="O54" s="23" t="s">
        <v>170</v>
      </c>
      <c r="P54" s="24"/>
      <c r="Q54" s="22" t="s">
        <v>338</v>
      </c>
      <c r="R54" s="23" t="s">
        <v>170</v>
      </c>
      <c r="S54" s="24"/>
      <c r="T54" s="22" t="s">
        <v>365</v>
      </c>
      <c r="U54" s="23" t="s">
        <v>52</v>
      </c>
      <c r="V54" s="24"/>
      <c r="W54" s="22" t="s">
        <v>303</v>
      </c>
      <c r="X54" s="23" t="s">
        <v>52</v>
      </c>
      <c r="Y54" s="25"/>
    </row>
    <row r="55" spans="1:25" ht="14.85" customHeight="1">
      <c r="A55" s="12" t="s">
        <v>65</v>
      </c>
      <c r="B55" s="22" t="s">
        <v>14</v>
      </c>
      <c r="C55" s="23" t="s">
        <v>52</v>
      </c>
      <c r="D55" s="24"/>
      <c r="E55" s="22" t="s">
        <v>392</v>
      </c>
      <c r="F55" s="23" t="s">
        <v>55</v>
      </c>
      <c r="G55" s="24"/>
      <c r="H55" s="22" t="s">
        <v>266</v>
      </c>
      <c r="I55" s="23" t="s">
        <v>52</v>
      </c>
      <c r="J55" s="24"/>
      <c r="K55" s="22" t="s">
        <v>237</v>
      </c>
      <c r="L55" s="23" t="s">
        <v>170</v>
      </c>
      <c r="M55" s="24"/>
      <c r="N55" s="22" t="s">
        <v>14</v>
      </c>
      <c r="O55" s="23" t="s">
        <v>52</v>
      </c>
      <c r="P55" s="24"/>
      <c r="Q55" s="22" t="s">
        <v>337</v>
      </c>
      <c r="R55" s="23" t="s">
        <v>52</v>
      </c>
      <c r="S55" s="24"/>
      <c r="T55" s="22" t="s">
        <v>361</v>
      </c>
      <c r="U55" s="23" t="s">
        <v>170</v>
      </c>
      <c r="V55" s="24"/>
      <c r="W55" s="22" t="s">
        <v>306</v>
      </c>
      <c r="X55" s="23" t="s">
        <v>52</v>
      </c>
      <c r="Y55" s="25"/>
    </row>
    <row r="56" spans="1:25" ht="14.85" customHeight="1">
      <c r="A56" s="12" t="s">
        <v>66</v>
      </c>
      <c r="B56" s="22" t="s">
        <v>14</v>
      </c>
      <c r="C56" s="23" t="s">
        <v>55</v>
      </c>
      <c r="D56" s="24"/>
      <c r="E56" s="22" t="s">
        <v>395</v>
      </c>
      <c r="F56" s="23" t="s">
        <v>55</v>
      </c>
      <c r="G56" s="24"/>
      <c r="H56" s="22" t="s">
        <v>263</v>
      </c>
      <c r="I56" s="23" t="s">
        <v>55</v>
      </c>
      <c r="J56" s="24"/>
      <c r="K56" s="22" t="s">
        <v>238</v>
      </c>
      <c r="L56" s="23" t="s">
        <v>55</v>
      </c>
      <c r="M56" s="24"/>
      <c r="N56" s="22" t="s">
        <v>602</v>
      </c>
      <c r="O56" s="23" t="s">
        <v>55</v>
      </c>
      <c r="P56" s="24"/>
      <c r="Q56" s="22" t="s">
        <v>14</v>
      </c>
      <c r="R56" s="23" t="s">
        <v>55</v>
      </c>
      <c r="S56" s="24"/>
      <c r="T56" s="22" t="s">
        <v>366</v>
      </c>
      <c r="U56" s="23" t="s">
        <v>57</v>
      </c>
      <c r="V56" s="24"/>
      <c r="W56" s="22" t="s">
        <v>307</v>
      </c>
      <c r="X56" s="23" t="s">
        <v>55</v>
      </c>
      <c r="Y56" s="25"/>
    </row>
    <row r="57" spans="1:25" ht="14.85" customHeight="1">
      <c r="A57" s="12" t="s">
        <v>67</v>
      </c>
      <c r="B57" s="22" t="s">
        <v>177</v>
      </c>
      <c r="C57" s="23" t="s">
        <v>57</v>
      </c>
      <c r="D57" s="24"/>
      <c r="E57" s="22" t="s">
        <v>393</v>
      </c>
      <c r="F57" s="23" t="s">
        <v>57</v>
      </c>
      <c r="G57" s="24"/>
      <c r="H57" s="22"/>
      <c r="I57" s="23" t="s">
        <v>57</v>
      </c>
      <c r="J57" s="24"/>
      <c r="K57" s="22" t="s">
        <v>239</v>
      </c>
      <c r="L57" s="23" t="s">
        <v>172</v>
      </c>
      <c r="M57" s="24"/>
      <c r="N57" s="22" t="s">
        <v>379</v>
      </c>
      <c r="O57" s="23" t="s">
        <v>57</v>
      </c>
      <c r="P57" s="24"/>
      <c r="Q57" s="22" t="s">
        <v>14</v>
      </c>
      <c r="R57" s="23" t="s">
        <v>57</v>
      </c>
      <c r="S57" s="24"/>
      <c r="T57" s="22" t="s">
        <v>367</v>
      </c>
      <c r="U57" s="23" t="s">
        <v>172</v>
      </c>
      <c r="V57" s="24"/>
      <c r="W57" s="22" t="s">
        <v>14</v>
      </c>
      <c r="X57" s="23" t="s">
        <v>57</v>
      </c>
      <c r="Y57" s="25"/>
    </row>
    <row r="58" spans="1:25" ht="14.85" customHeight="1">
      <c r="A58" s="12" t="s">
        <v>68</v>
      </c>
      <c r="B58" s="22" t="s">
        <v>14</v>
      </c>
      <c r="C58" s="23" t="s">
        <v>63</v>
      </c>
      <c r="D58" s="24"/>
      <c r="E58" s="22" t="s">
        <v>14</v>
      </c>
      <c r="F58" s="23" t="s">
        <v>63</v>
      </c>
      <c r="G58" s="24"/>
      <c r="H58" s="22" t="s">
        <v>14</v>
      </c>
      <c r="I58" s="23" t="s">
        <v>63</v>
      </c>
      <c r="J58" s="24"/>
      <c r="K58" s="22" t="s">
        <v>14</v>
      </c>
      <c r="L58" s="23" t="s">
        <v>63</v>
      </c>
      <c r="M58" s="24"/>
      <c r="N58" s="22" t="s">
        <v>14</v>
      </c>
      <c r="O58" s="23" t="s">
        <v>63</v>
      </c>
      <c r="P58" s="24"/>
      <c r="Q58" s="22" t="s">
        <v>14</v>
      </c>
      <c r="R58" s="23" t="s">
        <v>63</v>
      </c>
      <c r="S58" s="24"/>
      <c r="T58" s="22" t="s">
        <v>364</v>
      </c>
      <c r="U58" s="23" t="s">
        <v>63</v>
      </c>
      <c r="V58" s="24"/>
      <c r="W58" s="22" t="s">
        <v>14</v>
      </c>
      <c r="X58" s="23" t="s">
        <v>63</v>
      </c>
      <c r="Y58" s="25"/>
    </row>
    <row r="59" spans="1:25" ht="14.85" customHeight="1">
      <c r="A59" s="12" t="s">
        <v>69</v>
      </c>
      <c r="B59" s="22" t="s">
        <v>14</v>
      </c>
      <c r="C59" s="23" t="s">
        <v>52</v>
      </c>
      <c r="D59" s="24"/>
      <c r="E59" s="22" t="s">
        <v>14</v>
      </c>
      <c r="F59" s="23" t="s">
        <v>52</v>
      </c>
      <c r="G59" s="24"/>
      <c r="H59" s="22" t="s">
        <v>269</v>
      </c>
      <c r="I59" s="23" t="s">
        <v>169</v>
      </c>
      <c r="J59" s="24"/>
      <c r="K59" s="22" t="s">
        <v>237</v>
      </c>
      <c r="L59" s="23" t="s">
        <v>170</v>
      </c>
      <c r="M59" s="24"/>
      <c r="N59" s="22" t="s">
        <v>14</v>
      </c>
      <c r="O59" s="23" t="s">
        <v>52</v>
      </c>
      <c r="P59" s="24"/>
      <c r="Q59" s="22" t="s">
        <v>338</v>
      </c>
      <c r="R59" s="23" t="s">
        <v>170</v>
      </c>
      <c r="S59" s="24"/>
      <c r="T59" s="22" t="s">
        <v>359</v>
      </c>
      <c r="U59" s="23" t="s">
        <v>55</v>
      </c>
      <c r="V59" s="24"/>
      <c r="W59" s="22" t="s">
        <v>305</v>
      </c>
      <c r="X59" s="23" t="s">
        <v>52</v>
      </c>
      <c r="Y59" s="25"/>
    </row>
    <row r="60" spans="1:25" ht="14.85" customHeight="1">
      <c r="A60" s="12" t="s">
        <v>70</v>
      </c>
      <c r="B60" s="22" t="s">
        <v>14</v>
      </c>
      <c r="C60" s="23" t="s">
        <v>55</v>
      </c>
      <c r="D60" s="24"/>
      <c r="E60" s="22" t="s">
        <v>396</v>
      </c>
      <c r="F60" s="23" t="s">
        <v>55</v>
      </c>
      <c r="G60" s="24"/>
      <c r="H60" s="22" t="s">
        <v>270</v>
      </c>
      <c r="I60" s="23" t="s">
        <v>55</v>
      </c>
      <c r="J60" s="24"/>
      <c r="K60" s="22" t="s">
        <v>238</v>
      </c>
      <c r="L60" s="23" t="s">
        <v>55</v>
      </c>
      <c r="M60" s="24"/>
      <c r="N60" s="22" t="s">
        <v>14</v>
      </c>
      <c r="O60" s="23" t="s">
        <v>55</v>
      </c>
      <c r="P60" s="24"/>
      <c r="Q60" s="22" t="s">
        <v>14</v>
      </c>
      <c r="R60" s="23" t="s">
        <v>55</v>
      </c>
      <c r="S60" s="24"/>
      <c r="T60" s="22" t="s">
        <v>368</v>
      </c>
      <c r="U60" s="23" t="s">
        <v>55</v>
      </c>
      <c r="V60" s="24"/>
      <c r="W60" s="22" t="s">
        <v>304</v>
      </c>
      <c r="X60" s="23" t="s">
        <v>55</v>
      </c>
      <c r="Y60" s="25"/>
    </row>
    <row r="61" spans="1:25" ht="14.85" customHeight="1">
      <c r="A61" s="12" t="s">
        <v>71</v>
      </c>
      <c r="B61" s="22" t="s">
        <v>177</v>
      </c>
      <c r="C61" s="23" t="s">
        <v>57</v>
      </c>
      <c r="D61" s="24"/>
      <c r="E61" s="22" t="s">
        <v>600</v>
      </c>
      <c r="F61" s="23" t="s">
        <v>63</v>
      </c>
      <c r="G61" s="24"/>
      <c r="H61" s="22" t="s">
        <v>14</v>
      </c>
      <c r="I61" s="23" t="s">
        <v>57</v>
      </c>
      <c r="J61" s="24"/>
      <c r="K61" s="22" t="s">
        <v>240</v>
      </c>
      <c r="L61" s="23" t="s">
        <v>57</v>
      </c>
      <c r="M61" s="24"/>
      <c r="N61" s="22" t="s">
        <v>379</v>
      </c>
      <c r="O61" s="23" t="s">
        <v>57</v>
      </c>
      <c r="P61" s="24"/>
      <c r="Q61" s="22" t="s">
        <v>14</v>
      </c>
      <c r="R61" s="23" t="s">
        <v>57</v>
      </c>
      <c r="S61" s="24"/>
      <c r="T61" s="22" t="s">
        <v>369</v>
      </c>
      <c r="U61" s="23" t="s">
        <v>63</v>
      </c>
      <c r="V61" s="24"/>
      <c r="W61" s="22" t="s">
        <v>14</v>
      </c>
      <c r="X61" s="23" t="s">
        <v>57</v>
      </c>
      <c r="Y61" s="25"/>
    </row>
    <row r="62" spans="1:25" ht="14.85" customHeight="1">
      <c r="A62" s="12" t="s">
        <v>72</v>
      </c>
      <c r="B62" s="22" t="s">
        <v>14</v>
      </c>
      <c r="C62" s="23" t="s">
        <v>52</v>
      </c>
      <c r="D62" s="24"/>
      <c r="E62" s="22" t="s">
        <v>14</v>
      </c>
      <c r="F62" s="23" t="s">
        <v>52</v>
      </c>
      <c r="G62" s="24"/>
      <c r="H62" s="22" t="s">
        <v>267</v>
      </c>
      <c r="I62" s="23" t="s">
        <v>170</v>
      </c>
      <c r="J62" s="24"/>
      <c r="K62" s="22" t="s">
        <v>241</v>
      </c>
      <c r="L62" s="23" t="s">
        <v>170</v>
      </c>
      <c r="M62" s="24"/>
      <c r="N62" s="22" t="s">
        <v>378</v>
      </c>
      <c r="O62" s="23" t="s">
        <v>170</v>
      </c>
      <c r="P62" s="24"/>
      <c r="Q62" s="22" t="s">
        <v>339</v>
      </c>
      <c r="R62" s="23" t="s">
        <v>170</v>
      </c>
      <c r="S62" s="24"/>
      <c r="T62" s="22" t="s">
        <v>370</v>
      </c>
      <c r="U62" s="23" t="s">
        <v>170</v>
      </c>
      <c r="V62" s="24"/>
      <c r="W62" s="22" t="s">
        <v>308</v>
      </c>
      <c r="X62" s="23" t="s">
        <v>52</v>
      </c>
      <c r="Y62" s="25"/>
    </row>
    <row r="63" spans="1:25" ht="14.85" customHeight="1">
      <c r="A63" s="12" t="s">
        <v>73</v>
      </c>
      <c r="B63" s="22" t="s">
        <v>14</v>
      </c>
      <c r="C63" s="23" t="s">
        <v>55</v>
      </c>
      <c r="D63" s="24"/>
      <c r="E63" s="22" t="s">
        <v>396</v>
      </c>
      <c r="F63" s="23" t="s">
        <v>55</v>
      </c>
      <c r="G63" s="24"/>
      <c r="H63" s="22" t="s">
        <v>268</v>
      </c>
      <c r="I63" s="23" t="s">
        <v>57</v>
      </c>
      <c r="J63" s="24"/>
      <c r="K63" s="22" t="s">
        <v>242</v>
      </c>
      <c r="L63" s="23" t="s">
        <v>55</v>
      </c>
      <c r="M63" s="24"/>
      <c r="N63" s="22" t="s">
        <v>14</v>
      </c>
      <c r="O63" s="23" t="s">
        <v>55</v>
      </c>
      <c r="P63" s="24"/>
      <c r="Q63" s="22" t="s">
        <v>14</v>
      </c>
      <c r="R63" s="23" t="s">
        <v>55</v>
      </c>
      <c r="S63" s="24"/>
      <c r="T63" s="22" t="s">
        <v>359</v>
      </c>
      <c r="U63" s="23" t="s">
        <v>55</v>
      </c>
      <c r="V63" s="24"/>
      <c r="W63" s="22" t="s">
        <v>307</v>
      </c>
      <c r="X63" s="23" t="s">
        <v>55</v>
      </c>
      <c r="Y63" s="25"/>
    </row>
    <row r="64" spans="1:25" ht="14.85" customHeight="1">
      <c r="A64" s="12" t="s">
        <v>74</v>
      </c>
      <c r="B64" s="22" t="s">
        <v>14</v>
      </c>
      <c r="C64" s="23" t="s">
        <v>57</v>
      </c>
      <c r="D64" s="24"/>
      <c r="E64" s="22" t="s">
        <v>14</v>
      </c>
      <c r="F64" s="23" t="s">
        <v>57</v>
      </c>
      <c r="G64" s="24"/>
      <c r="H64" s="22" t="s">
        <v>265</v>
      </c>
      <c r="I64" s="23" t="s">
        <v>57</v>
      </c>
      <c r="J64" s="24"/>
      <c r="K64" s="22" t="s">
        <v>236</v>
      </c>
      <c r="L64" s="23" t="s">
        <v>57</v>
      </c>
      <c r="M64" s="24"/>
      <c r="N64" s="22" t="s">
        <v>14</v>
      </c>
      <c r="O64" s="23" t="s">
        <v>57</v>
      </c>
      <c r="P64" s="24"/>
      <c r="Q64" s="22" t="s">
        <v>14</v>
      </c>
      <c r="R64" s="23" t="s">
        <v>57</v>
      </c>
      <c r="S64" s="24"/>
      <c r="T64" s="22" t="s">
        <v>367</v>
      </c>
      <c r="U64" s="23" t="s">
        <v>172</v>
      </c>
      <c r="V64" s="24"/>
      <c r="W64" s="22" t="s">
        <v>14</v>
      </c>
      <c r="X64" s="23" t="s">
        <v>57</v>
      </c>
      <c r="Y64" s="25"/>
    </row>
    <row r="65" spans="1:25" ht="14.85" customHeight="1">
      <c r="A65" s="12" t="s">
        <v>75</v>
      </c>
      <c r="B65" s="22" t="s">
        <v>14</v>
      </c>
      <c r="C65" s="23" t="s">
        <v>63</v>
      </c>
      <c r="D65" s="24"/>
      <c r="E65" s="22" t="s">
        <v>397</v>
      </c>
      <c r="F65" s="23" t="s">
        <v>63</v>
      </c>
      <c r="G65" s="24"/>
      <c r="H65" s="22" t="s">
        <v>14</v>
      </c>
      <c r="I65" s="23" t="s">
        <v>63</v>
      </c>
      <c r="J65" s="24"/>
      <c r="K65" s="22" t="s">
        <v>14</v>
      </c>
      <c r="L65" s="23" t="s">
        <v>63</v>
      </c>
      <c r="M65" s="24"/>
      <c r="N65" s="22" t="s">
        <v>14</v>
      </c>
      <c r="O65" s="23" t="s">
        <v>63</v>
      </c>
      <c r="P65" s="24"/>
      <c r="Q65" s="22" t="s">
        <v>14</v>
      </c>
      <c r="R65" s="23" t="s">
        <v>63</v>
      </c>
      <c r="S65" s="24"/>
      <c r="T65" s="22" t="s">
        <v>360</v>
      </c>
      <c r="U65" s="23" t="s">
        <v>63</v>
      </c>
      <c r="V65" s="24"/>
      <c r="W65" s="22" t="s">
        <v>14</v>
      </c>
      <c r="X65" s="23" t="s">
        <v>63</v>
      </c>
      <c r="Y65" s="25"/>
    </row>
    <row r="66" spans="1:25" ht="14.85" customHeight="1">
      <c r="A66" s="12" t="s">
        <v>76</v>
      </c>
      <c r="B66" s="22" t="s">
        <v>14</v>
      </c>
      <c r="C66" s="23" t="s">
        <v>52</v>
      </c>
      <c r="D66" s="24"/>
      <c r="E66" s="22" t="s">
        <v>14</v>
      </c>
      <c r="F66" s="23" t="s">
        <v>52</v>
      </c>
      <c r="G66" s="24"/>
      <c r="H66" s="22" t="s">
        <v>267</v>
      </c>
      <c r="I66" s="23" t="s">
        <v>170</v>
      </c>
      <c r="J66" s="24"/>
      <c r="K66" s="22" t="s">
        <v>241</v>
      </c>
      <c r="L66" s="23" t="s">
        <v>170</v>
      </c>
      <c r="M66" s="24"/>
      <c r="N66" s="22" t="s">
        <v>378</v>
      </c>
      <c r="O66" s="23" t="s">
        <v>170</v>
      </c>
      <c r="P66" s="24"/>
      <c r="Q66" s="22" t="s">
        <v>335</v>
      </c>
      <c r="R66" s="23" t="s">
        <v>169</v>
      </c>
      <c r="S66" s="24"/>
      <c r="T66" s="22" t="s">
        <v>370</v>
      </c>
      <c r="U66" s="23" t="s">
        <v>170</v>
      </c>
      <c r="V66" s="24"/>
      <c r="W66" s="22" t="s">
        <v>308</v>
      </c>
      <c r="X66" s="23" t="s">
        <v>52</v>
      </c>
      <c r="Y66" s="25"/>
    </row>
    <row r="67" spans="1:25" ht="14.85" customHeight="1">
      <c r="A67" s="12" t="s">
        <v>77</v>
      </c>
      <c r="B67" s="22" t="s">
        <v>14</v>
      </c>
      <c r="C67" s="23" t="s">
        <v>55</v>
      </c>
      <c r="D67" s="24"/>
      <c r="E67" s="22" t="s">
        <v>396</v>
      </c>
      <c r="F67" s="23" t="s">
        <v>55</v>
      </c>
      <c r="G67" s="24"/>
      <c r="H67" s="22" t="s">
        <v>268</v>
      </c>
      <c r="I67" s="23" t="s">
        <v>57</v>
      </c>
      <c r="J67" s="24"/>
      <c r="K67" s="22" t="s">
        <v>242</v>
      </c>
      <c r="L67" s="23" t="s">
        <v>55</v>
      </c>
      <c r="M67" s="24"/>
      <c r="N67" s="22" t="s">
        <v>14</v>
      </c>
      <c r="O67" s="23" t="s">
        <v>55</v>
      </c>
      <c r="P67" s="24"/>
      <c r="Q67" s="22" t="s">
        <v>14</v>
      </c>
      <c r="R67" s="23" t="s">
        <v>55</v>
      </c>
      <c r="S67" s="24"/>
      <c r="T67" s="22" t="s">
        <v>363</v>
      </c>
      <c r="U67" s="23" t="s">
        <v>172</v>
      </c>
      <c r="V67" s="24"/>
      <c r="W67" s="22" t="s">
        <v>307</v>
      </c>
      <c r="X67" s="23" t="s">
        <v>55</v>
      </c>
      <c r="Y67" s="25"/>
    </row>
    <row r="68" spans="1:25" ht="14.85" customHeight="1">
      <c r="A68" s="12" t="s">
        <v>78</v>
      </c>
      <c r="B68" s="22" t="s">
        <v>14</v>
      </c>
      <c r="C68" s="23" t="s">
        <v>57</v>
      </c>
      <c r="D68" s="24"/>
      <c r="E68" s="22" t="s">
        <v>397</v>
      </c>
      <c r="F68" s="23" t="s">
        <v>63</v>
      </c>
      <c r="G68" s="24"/>
      <c r="H68" s="22" t="s">
        <v>265</v>
      </c>
      <c r="I68" s="23" t="s">
        <v>57</v>
      </c>
      <c r="J68" s="24"/>
      <c r="K68" s="22" t="s">
        <v>240</v>
      </c>
      <c r="L68" s="23" t="s">
        <v>57</v>
      </c>
      <c r="M68" s="24"/>
      <c r="N68" s="22" t="s">
        <v>14</v>
      </c>
      <c r="O68" s="23" t="s">
        <v>57</v>
      </c>
      <c r="P68" s="24"/>
      <c r="Q68" s="22" t="s">
        <v>14</v>
      </c>
      <c r="R68" s="23" t="s">
        <v>57</v>
      </c>
      <c r="S68" s="24"/>
      <c r="T68" s="22" t="s">
        <v>360</v>
      </c>
      <c r="U68" s="23" t="s">
        <v>63</v>
      </c>
      <c r="V68" s="24"/>
      <c r="W68" s="22" t="s">
        <v>14</v>
      </c>
      <c r="X68" s="23" t="s">
        <v>57</v>
      </c>
      <c r="Y68" s="25"/>
    </row>
    <row r="69" spans="1:25" ht="14.85" customHeight="1">
      <c r="A69" s="12" t="s">
        <v>79</v>
      </c>
      <c r="B69" s="22" t="s">
        <v>14</v>
      </c>
      <c r="C69" s="23" t="s">
        <v>52</v>
      </c>
      <c r="D69" s="24"/>
      <c r="E69" s="22" t="s">
        <v>14</v>
      </c>
      <c r="F69" s="23" t="s">
        <v>52</v>
      </c>
      <c r="G69" s="24"/>
      <c r="H69" s="22" t="s">
        <v>267</v>
      </c>
      <c r="I69" s="23" t="s">
        <v>170</v>
      </c>
      <c r="J69" s="24"/>
      <c r="K69" s="22" t="s">
        <v>243</v>
      </c>
      <c r="L69" s="23" t="s">
        <v>171</v>
      </c>
      <c r="M69" s="24"/>
      <c r="N69" s="22" t="s">
        <v>14</v>
      </c>
      <c r="O69" s="23" t="s">
        <v>52</v>
      </c>
      <c r="P69" s="24"/>
      <c r="Q69" s="22" t="s">
        <v>14</v>
      </c>
      <c r="R69" s="23" t="s">
        <v>52</v>
      </c>
      <c r="S69" s="24"/>
      <c r="T69" s="22" t="s">
        <v>357</v>
      </c>
      <c r="U69" s="23" t="s">
        <v>169</v>
      </c>
      <c r="V69" s="24"/>
      <c r="W69" s="22" t="s">
        <v>305</v>
      </c>
      <c r="X69" s="23" t="s">
        <v>52</v>
      </c>
      <c r="Y69" s="25"/>
    </row>
    <row r="70" spans="1:25" ht="14.85" customHeight="1">
      <c r="A70" s="12" t="s">
        <v>80</v>
      </c>
      <c r="B70" s="22" t="s">
        <v>14</v>
      </c>
      <c r="C70" s="23" t="s">
        <v>55</v>
      </c>
      <c r="D70" s="24"/>
      <c r="E70" s="22" t="s">
        <v>396</v>
      </c>
      <c r="F70" s="23" t="s">
        <v>55</v>
      </c>
      <c r="G70" s="24"/>
      <c r="H70" s="22" t="s">
        <v>271</v>
      </c>
      <c r="I70" s="23" t="s">
        <v>55</v>
      </c>
      <c r="J70" s="24"/>
      <c r="K70" s="22" t="s">
        <v>236</v>
      </c>
      <c r="L70" s="23" t="s">
        <v>57</v>
      </c>
      <c r="M70" s="24"/>
      <c r="N70" s="22" t="s">
        <v>14</v>
      </c>
      <c r="O70" s="23" t="s">
        <v>55</v>
      </c>
      <c r="P70" s="24"/>
      <c r="Q70" s="22" t="s">
        <v>14</v>
      </c>
      <c r="R70" s="23" t="s">
        <v>55</v>
      </c>
      <c r="S70" s="24"/>
      <c r="T70" s="22" t="s">
        <v>360</v>
      </c>
      <c r="U70" s="23" t="s">
        <v>63</v>
      </c>
      <c r="V70" s="24"/>
      <c r="W70" s="22" t="s">
        <v>307</v>
      </c>
      <c r="X70" s="23" t="s">
        <v>55</v>
      </c>
      <c r="Y70" s="25"/>
    </row>
    <row r="71" spans="1:25" ht="14.85" customHeight="1">
      <c r="A71" s="12" t="s">
        <v>81</v>
      </c>
      <c r="B71" s="22" t="s">
        <v>14</v>
      </c>
      <c r="C71" s="23" t="s">
        <v>52</v>
      </c>
      <c r="D71" s="24"/>
      <c r="E71" s="22" t="s">
        <v>14</v>
      </c>
      <c r="F71" s="23" t="s">
        <v>52</v>
      </c>
      <c r="G71" s="24"/>
      <c r="H71" s="22" t="s">
        <v>262</v>
      </c>
      <c r="I71" s="23" t="s">
        <v>55</v>
      </c>
      <c r="J71" s="24"/>
      <c r="K71" s="22" t="s">
        <v>236</v>
      </c>
      <c r="L71" s="23" t="s">
        <v>57</v>
      </c>
      <c r="M71" s="24"/>
      <c r="N71" s="22" t="s">
        <v>14</v>
      </c>
      <c r="O71" s="23" t="s">
        <v>52</v>
      </c>
      <c r="P71" s="24"/>
      <c r="Q71" s="22" t="s">
        <v>14</v>
      </c>
      <c r="R71" s="23" t="s">
        <v>52</v>
      </c>
      <c r="S71" s="24"/>
      <c r="T71" s="22" t="s">
        <v>365</v>
      </c>
      <c r="U71" s="23" t="s">
        <v>52</v>
      </c>
      <c r="V71" s="24"/>
      <c r="W71" s="22" t="s">
        <v>14</v>
      </c>
      <c r="X71" s="23" t="s">
        <v>52</v>
      </c>
      <c r="Y71" s="25"/>
    </row>
    <row r="72" spans="1:25" ht="14.85" customHeight="1">
      <c r="A72" s="12" t="s">
        <v>82</v>
      </c>
      <c r="B72" s="22" t="s">
        <v>14</v>
      </c>
      <c r="C72" s="23" t="s">
        <v>55</v>
      </c>
      <c r="D72" s="24"/>
      <c r="E72" s="22" t="s">
        <v>14</v>
      </c>
      <c r="F72" s="23" t="s">
        <v>55</v>
      </c>
      <c r="G72" s="24"/>
      <c r="H72" s="22" t="s">
        <v>271</v>
      </c>
      <c r="I72" s="23" t="s">
        <v>55</v>
      </c>
      <c r="J72" s="24"/>
      <c r="K72" s="22" t="s">
        <v>235</v>
      </c>
      <c r="L72" s="23" t="s">
        <v>55</v>
      </c>
      <c r="M72" s="24"/>
      <c r="N72" s="22" t="s">
        <v>14</v>
      </c>
      <c r="O72" s="23" t="s">
        <v>55</v>
      </c>
      <c r="P72" s="24"/>
      <c r="Q72" s="22" t="s">
        <v>14</v>
      </c>
      <c r="R72" s="23" t="s">
        <v>55</v>
      </c>
      <c r="S72" s="24"/>
      <c r="T72" s="22" t="s">
        <v>14</v>
      </c>
      <c r="U72" s="23" t="s">
        <v>55</v>
      </c>
      <c r="V72" s="24"/>
      <c r="W72" s="22" t="s">
        <v>306</v>
      </c>
      <c r="X72" s="23" t="s">
        <v>55</v>
      </c>
      <c r="Y72" s="25"/>
    </row>
    <row r="73" spans="1:25" ht="14.85" customHeight="1">
      <c r="A73" s="8" t="s">
        <v>83</v>
      </c>
      <c r="B73" s="17" t="str">
        <f>$B$3</f>
        <v>British Airways</v>
      </c>
      <c r="C73" s="26" t="s">
        <v>52</v>
      </c>
      <c r="D73" s="27"/>
      <c r="E73" s="18" t="str">
        <f>$B$4</f>
        <v xml:space="preserve">Ealing Southall &amp; Middlesex </v>
      </c>
      <c r="F73" s="26" t="s">
        <v>52</v>
      </c>
      <c r="G73" s="27"/>
      <c r="H73" s="18" t="str">
        <f>$B$5</f>
        <v>Herne Hill Harriers</v>
      </c>
      <c r="I73" s="26" t="s">
        <v>52</v>
      </c>
      <c r="J73" s="27"/>
      <c r="K73" s="18" t="str">
        <f>$B$6</f>
        <v>Hillingdon</v>
      </c>
      <c r="L73" s="26" t="s">
        <v>52</v>
      </c>
      <c r="M73" s="27"/>
      <c r="N73" s="18" t="str">
        <f>$B$7</f>
        <v>Metros</v>
      </c>
      <c r="O73" s="26" t="s">
        <v>52</v>
      </c>
      <c r="P73" s="27"/>
      <c r="Q73" s="18" t="str">
        <f>$B$8</f>
        <v>Ealing Eagles</v>
      </c>
      <c r="R73" s="26" t="s">
        <v>52</v>
      </c>
      <c r="S73" s="27"/>
      <c r="T73" s="18" t="str">
        <f>$B$9</f>
        <v>Serpentine</v>
      </c>
      <c r="U73" s="26" t="s">
        <v>52</v>
      </c>
      <c r="V73" s="27"/>
      <c r="W73" s="18" t="str">
        <f>$B$10</f>
        <v>Thames Valley Harriers</v>
      </c>
      <c r="X73" s="26" t="s">
        <v>52</v>
      </c>
      <c r="Y73" s="28"/>
    </row>
  </sheetData>
  <mergeCells count="1">
    <mergeCell ref="A1:J1"/>
  </mergeCells>
  <dataValidations count="4">
    <dataValidation type="list" allowBlank="1" showInputMessage="1" showErrorMessage="1" sqref="C12 F12 I12 L12 O12 R12 U12 X12 C13 F13 I13 L13 O13 R13 U13 X13 C14 F14 I14 L14 O14 R14 U14 X14 C15 F15 I15 L15 O15 R15 U15 X15 C16 F16 I16 L16 O16 R16 U16 X16 C17 F17 I17 L17 O17 R17 U17 X17 C18 F18 I18 L18 O18 R18 U18 X18 C19 F19 I19 L19 O19 R19 U19 X19 C20 F20 I20 L20 O20 R20 U20 X20 C21 F21 I21 L21 O21 R21 U21 X21 C22 F22 I22 L22 O22 R22 U22 X22 C23 F23 I23 L23 O23 R23 U23 X23 C24 F24 I24 L24 O24 R24 U24 X24 C25 F25 I25 L25 O25 R25 U25 X25 C26 F26 I26 L26 O26 R26 U26 X26 C27 F27 I27 L27 O27 R27 U27 X27 C28 F28 I28 L28 O28 R28 U28 X28 C29 F29 I29 L29 O29 R29 U29 X29 C30 F30 I30 L30 O30 R30 U30 X30 C31 F31 I31 L31 O31 R31 U31 X31 C32 F32 I32 L32 O32 R32 U32 X32 C33 F33 I33 L33 O33 R33 U33 X33 C34 F34 I34 L34 O34 R34 U34 X34 C35 F35 I35 L35 O35 R35 U35 X35 C36 F36 I36 L36 O36 R36 U36 X36 C37 F37 I37 L37 O37 R37 U37 X37 C38 F38 I38 L38 O38 R38 U38 X38 C39 F39 I39 L39 O39 R39 U39 X39 C40 F40 I40 L40 O40 R40 U40 X40 C41 F41 I41 L41 O41 R41 U41 X41" xr:uid="{00000000-0002-0000-0000-000000000000}">
      <formula1>"M35,M40,M45,M50,M55,M60,M65,M70,M75,M80,M85"</formula1>
    </dataValidation>
    <dataValidation type="list" allowBlank="1" showInputMessage="1" showErrorMessage="1" sqref="C42 F42 I42 L42 O42 R42 U42 X42" xr:uid="{00000000-0002-0000-0000-000001000000}">
      <formula1>"M35,M40,M45,M50,M55,M60,M65,M70,M75"</formula1>
    </dataValidation>
    <dataValidation type="list" allowBlank="1" showInputMessage="1" showErrorMessage="1" sqref="C45 F45 I45 L45 O45 R45 U45 X45 C46 F46 I46 L46 O46 R46 U46 X46 C47 F47 I47 L47 O47 R47 U47 X47 C48 F48 I48 L48 O48 R48 U48 X48 C49 F49 I49 L49 O49 R49 U49 X49 C50 F50 I50 L50 O50 R50 U50 X50 C51 F51 I51 L51 O51 R51 U51 X51 C52 F52 I52 L52 O52 R52 U52 X52 C53 F53 I53 L53 O53 R53 U53 X53 C54 F54 I54 L54 O54 R54 U54 X54 C55 F55 I55 L55 O55 R55 U55 X55 C56 F56 I56 L56 O56 R56 U56 X56 C57 F57 I57 L57 O57 R57 U57 X57 C58 F58 I58 L58 O58 R58 U58 X58 C59 F59 I59 L59 O59 R59 U59 X59 C60 F60 I60 L60 O60 R60 U60 X60 C61 F61 I61 L61 O61 R61 U61 X61 C62 F62 I62 L62 O62 R62 U62 X62 C63 F63 I63 L63 O63 R63 U63 X63 C64 F64 I64 L64 O64 R64 U64 X64 C65 F65 I65 L65 O65 R65 U65 X65 C66 F66 I66 L66 O66 R66 U66 X66 C67 F67 I67 L67 O67 R67 U67 X67 C68 F68 I68 L68 O68 R68 U68 X68 C69 F69 I69 L69 O69 R69 U69 X69 C70 F70 I70 L70 O70 R70 U70 X70 C71 F71 I71 L71 O71 R71 U71 X71 C72 F72 I72 L72 O72 R72 U72 X72" xr:uid="{00000000-0002-0000-0000-000002000000}">
      <formula1>"W35,W40,W45,W50,W55,W60,W65,W70,W75,W80,W85"</formula1>
    </dataValidation>
    <dataValidation type="list" allowBlank="1" showInputMessage="1" showErrorMessage="1" sqref="C73 F73 I73 L73 O73 R73 U73 X73" xr:uid="{00000000-0002-0000-0000-000003000000}">
      <formula1>"W35,W40,W45,W50,W55,W60,W65,W70,W75"</formula1>
    </dataValidation>
  </dataValidations>
  <pageMargins left="0.17013900000000001" right="0.14027800000000001" top="0.379861" bottom="0.60972199999999999" header="0.51180599999999998" footer="0.51180599999999998"/>
  <pageSetup scale="110" orientation="portrait"/>
  <headerFooter>
    <oddFooter>&amp;C&amp;"Helvetica Neue,Regular"&amp;12&amp;K000000&amp;P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Q554"/>
  <sheetViews>
    <sheetView showGridLines="0" tabSelected="1" topLeftCell="A53" workbookViewId="0">
      <selection activeCell="E65" sqref="E65"/>
    </sheetView>
  </sheetViews>
  <sheetFormatPr defaultColWidth="8.85546875" defaultRowHeight="12.75" customHeight="1"/>
  <cols>
    <col min="1" max="1" width="9.85546875" style="1" customWidth="1"/>
    <col min="2" max="2" width="3.28515625" style="1" customWidth="1"/>
    <col min="3" max="3" width="30.140625" style="1" customWidth="1"/>
    <col min="4" max="4" width="6.7109375" style="1" customWidth="1"/>
    <col min="5" max="5" width="25.28515625" style="1" customWidth="1"/>
    <col min="6" max="7" width="9" style="1" customWidth="1"/>
    <col min="8" max="8" width="6.85546875" style="1" customWidth="1"/>
    <col min="9" max="16" width="4" style="1" customWidth="1"/>
    <col min="17" max="17" width="4.28515625" style="1" customWidth="1"/>
    <col min="18" max="18" width="8.85546875" style="1" customWidth="1"/>
    <col min="19" max="16384" width="8.85546875" style="1"/>
  </cols>
  <sheetData>
    <row r="1" spans="1:17" ht="18.2" customHeight="1">
      <c r="A1" s="91" t="str">
        <f>Declarations!A1</f>
        <v>Southern Counties Veterans T&amp;F League 2023 - match 3 - Battersea</v>
      </c>
      <c r="B1" s="92"/>
      <c r="C1" s="92"/>
      <c r="D1" s="92"/>
      <c r="E1" s="92"/>
      <c r="F1" s="92"/>
      <c r="G1" s="92"/>
      <c r="H1" s="92"/>
      <c r="I1" s="92"/>
      <c r="J1" s="92"/>
      <c r="K1" s="3"/>
      <c r="L1" s="3"/>
      <c r="M1" s="3"/>
      <c r="N1" s="3"/>
      <c r="O1" s="3"/>
      <c r="P1" s="3"/>
      <c r="Q1" s="3"/>
    </row>
    <row r="2" spans="1:17" ht="14.85" customHeight="1">
      <c r="A2" s="29"/>
      <c r="B2" s="8"/>
      <c r="C2" s="4"/>
      <c r="D2" s="30"/>
      <c r="E2" s="30" t="s">
        <v>84</v>
      </c>
      <c r="F2" s="30" t="s">
        <v>10</v>
      </c>
      <c r="G2" s="31" t="s">
        <v>50</v>
      </c>
      <c r="H2" s="32"/>
      <c r="I2" s="32"/>
      <c r="J2" s="32"/>
      <c r="K2" s="32"/>
      <c r="L2" s="32"/>
      <c r="M2" s="32"/>
      <c r="N2" s="32"/>
      <c r="O2" s="32"/>
      <c r="P2" s="32"/>
      <c r="Q2" s="32"/>
    </row>
    <row r="3" spans="1:17" ht="14.85" customHeight="1">
      <c r="A3" s="29"/>
      <c r="B3" s="8"/>
      <c r="C3" s="33"/>
      <c r="D3" s="34" t="s">
        <v>85</v>
      </c>
      <c r="E3" s="35" t="str">
        <f>Declarations!B3</f>
        <v>British Airways</v>
      </c>
      <c r="F3" s="36">
        <f>$I$553</f>
        <v>27</v>
      </c>
      <c r="G3" s="36">
        <f>$I$554</f>
        <v>23</v>
      </c>
      <c r="H3" s="37"/>
      <c r="I3" s="32"/>
      <c r="J3" s="32"/>
      <c r="K3" s="32"/>
      <c r="L3" s="32"/>
      <c r="M3" s="32"/>
      <c r="N3" s="32"/>
      <c r="O3" s="32"/>
      <c r="P3" s="32"/>
      <c r="Q3" s="32"/>
    </row>
    <row r="4" spans="1:17" ht="14.85" customHeight="1">
      <c r="A4" s="29"/>
      <c r="B4" s="8"/>
      <c r="C4" s="33"/>
      <c r="D4" s="34" t="s">
        <v>86</v>
      </c>
      <c r="E4" s="35" t="str">
        <f>Declarations!B4</f>
        <v xml:space="preserve">Ealing Southall &amp; Middlesex </v>
      </c>
      <c r="F4" s="36">
        <f>$J$553</f>
        <v>7</v>
      </c>
      <c r="G4" s="36">
        <f>$J$554</f>
        <v>88</v>
      </c>
      <c r="H4" s="37"/>
      <c r="I4" s="32"/>
      <c r="J4" s="32"/>
      <c r="K4" s="32"/>
      <c r="L4" s="32"/>
      <c r="M4" s="32"/>
      <c r="N4" s="32"/>
      <c r="O4" s="32"/>
      <c r="P4" s="32"/>
      <c r="Q4" s="32"/>
    </row>
    <row r="5" spans="1:17" ht="14.85" customHeight="1">
      <c r="A5" s="29"/>
      <c r="B5" s="8"/>
      <c r="C5" s="33"/>
      <c r="D5" s="34" t="s">
        <v>87</v>
      </c>
      <c r="E5" s="35" t="str">
        <f>Declarations!B5</f>
        <v>Herne Hill Harriers</v>
      </c>
      <c r="F5" s="36">
        <f>$K$553</f>
        <v>172</v>
      </c>
      <c r="G5" s="36">
        <f>$K$554</f>
        <v>164</v>
      </c>
      <c r="H5" s="37"/>
      <c r="I5" s="32"/>
      <c r="J5" s="32"/>
      <c r="K5" s="32"/>
      <c r="L5" s="32"/>
      <c r="M5" s="32"/>
      <c r="N5" s="32"/>
      <c r="O5" s="32"/>
      <c r="P5" s="32"/>
      <c r="Q5" s="32"/>
    </row>
    <row r="6" spans="1:17" ht="14.85" customHeight="1">
      <c r="A6" s="29"/>
      <c r="B6" s="8"/>
      <c r="C6" s="33"/>
      <c r="D6" s="34" t="s">
        <v>88</v>
      </c>
      <c r="E6" s="35" t="str">
        <f>Declarations!B6</f>
        <v>Hillingdon</v>
      </c>
      <c r="F6" s="36">
        <f>$L$553</f>
        <v>184</v>
      </c>
      <c r="G6" s="36">
        <f>$L$554</f>
        <v>167</v>
      </c>
      <c r="H6" s="37"/>
      <c r="I6" s="32"/>
      <c r="J6" s="32"/>
      <c r="K6" s="32"/>
      <c r="L6" s="32"/>
      <c r="M6" s="32"/>
      <c r="N6" s="32"/>
      <c r="O6" s="32"/>
      <c r="P6" s="32"/>
      <c r="Q6" s="32"/>
    </row>
    <row r="7" spans="1:17" ht="14.85" customHeight="1">
      <c r="A7" s="29"/>
      <c r="B7" s="8"/>
      <c r="C7" s="38"/>
      <c r="D7" s="34" t="s">
        <v>89</v>
      </c>
      <c r="E7" s="35" t="str">
        <f>Declarations!B7</f>
        <v>Metros</v>
      </c>
      <c r="F7" s="36">
        <f>$M$553</f>
        <v>96</v>
      </c>
      <c r="G7" s="36">
        <f>$M$554</f>
        <v>55</v>
      </c>
      <c r="H7" s="37"/>
      <c r="I7" s="32"/>
      <c r="J7" s="32"/>
      <c r="K7" s="32"/>
      <c r="L7" s="32"/>
      <c r="M7" s="32"/>
      <c r="N7" s="32"/>
      <c r="O7" s="32"/>
      <c r="P7" s="32"/>
      <c r="Q7" s="32"/>
    </row>
    <row r="8" spans="1:17" ht="14.85" customHeight="1">
      <c r="A8" s="29"/>
      <c r="B8" s="8"/>
      <c r="C8" s="38"/>
      <c r="D8" s="34" t="s">
        <v>90</v>
      </c>
      <c r="E8" s="35" t="s">
        <v>7</v>
      </c>
      <c r="F8" s="36">
        <f>$N$553</f>
        <v>65</v>
      </c>
      <c r="G8" s="36">
        <f>$N$554</f>
        <v>44</v>
      </c>
      <c r="H8" s="37"/>
      <c r="I8" s="32"/>
      <c r="J8" s="32"/>
      <c r="K8" s="32"/>
      <c r="L8" s="32"/>
      <c r="M8" s="32"/>
      <c r="N8" s="32"/>
      <c r="O8" s="32"/>
      <c r="P8" s="32"/>
      <c r="Q8" s="32"/>
    </row>
    <row r="9" spans="1:17" ht="14.85" customHeight="1">
      <c r="A9" s="29"/>
      <c r="B9" s="8"/>
      <c r="C9" s="38"/>
      <c r="D9" s="34" t="s">
        <v>91</v>
      </c>
      <c r="E9" s="35" t="str">
        <f>Declarations!B9</f>
        <v>Serpentine</v>
      </c>
      <c r="F9" s="36">
        <f>$O$553</f>
        <v>188</v>
      </c>
      <c r="G9" s="36">
        <f>$O$554</f>
        <v>168</v>
      </c>
      <c r="H9" s="37"/>
      <c r="I9" s="32"/>
      <c r="J9" s="32"/>
      <c r="K9" s="32"/>
      <c r="L9" s="32"/>
      <c r="M9" s="32"/>
      <c r="N9" s="32"/>
      <c r="O9" s="32"/>
      <c r="P9" s="32"/>
      <c r="Q9" s="32"/>
    </row>
    <row r="10" spans="1:17" ht="14.85" customHeight="1">
      <c r="A10" s="29"/>
      <c r="B10" s="8"/>
      <c r="C10" s="38"/>
      <c r="D10" s="34" t="s">
        <v>92</v>
      </c>
      <c r="E10" s="35" t="str">
        <f>Declarations!B10</f>
        <v>Thames Valley Harriers</v>
      </c>
      <c r="F10" s="36">
        <f>$P$553</f>
        <v>190</v>
      </c>
      <c r="G10" s="36">
        <f>$P$554</f>
        <v>84</v>
      </c>
      <c r="H10" s="37"/>
      <c r="I10" s="32"/>
      <c r="J10" s="32"/>
      <c r="K10" s="32"/>
      <c r="L10" s="32"/>
      <c r="M10" s="32"/>
      <c r="N10" s="32"/>
      <c r="O10" s="32"/>
      <c r="P10" s="32"/>
      <c r="Q10" s="39"/>
    </row>
    <row r="11" spans="1:17" ht="35.450000000000003" customHeight="1">
      <c r="A11" s="29"/>
      <c r="B11" s="8"/>
      <c r="C11" s="4"/>
      <c r="D11" s="40"/>
      <c r="E11" s="41"/>
      <c r="F11" s="40"/>
      <c r="G11" s="42"/>
      <c r="H11" s="32"/>
      <c r="I11" s="4" t="str">
        <f>LEFT(Declarations!$B3,6)</f>
        <v>Britis</v>
      </c>
      <c r="J11" s="4" t="str">
        <f>LEFT(Declarations!$B4,6)</f>
        <v>Ealing</v>
      </c>
      <c r="K11" s="4" t="str">
        <f>LEFT(Declarations!$B5,6)</f>
        <v xml:space="preserve">Herne </v>
      </c>
      <c r="L11" s="4" t="str">
        <f>LEFT(Declarations!$B6,6)</f>
        <v>Hillin</v>
      </c>
      <c r="M11" s="4" t="str">
        <f>LEFT(Declarations!$B7,6)</f>
        <v>Metros</v>
      </c>
      <c r="N11" s="4" t="s">
        <v>7</v>
      </c>
      <c r="O11" s="4" t="str">
        <f>LEFT(Declarations!$B9,6)</f>
        <v>Serpen</v>
      </c>
      <c r="P11" s="43" t="str">
        <f>LEFT(Declarations!$B10,6)</f>
        <v>Thames</v>
      </c>
      <c r="Q11" s="44" t="s">
        <v>93</v>
      </c>
    </row>
    <row r="12" spans="1:17" ht="14.85" customHeight="1">
      <c r="A12" s="45" t="s">
        <v>13</v>
      </c>
      <c r="B12" s="46"/>
      <c r="C12" s="46" t="s">
        <v>94</v>
      </c>
      <c r="D12" s="47" t="s">
        <v>95</v>
      </c>
      <c r="E12" s="48"/>
      <c r="F12" s="49"/>
      <c r="G12" s="50"/>
      <c r="H12" s="32"/>
      <c r="I12" s="51">
        <f>Declarations!A3</f>
        <v>2</v>
      </c>
      <c r="J12" s="51">
        <f>Declarations!A4</f>
        <v>3</v>
      </c>
      <c r="K12" s="51">
        <f>Declarations!A5</f>
        <v>4</v>
      </c>
      <c r="L12" s="51">
        <f>Declarations!A6</f>
        <v>5</v>
      </c>
      <c r="M12" s="51">
        <f>Declarations!A7</f>
        <v>6</v>
      </c>
      <c r="N12" s="51">
        <f>Declarations!A8</f>
        <v>7</v>
      </c>
      <c r="O12" s="51">
        <f>Declarations!A9</f>
        <v>8</v>
      </c>
      <c r="P12" s="52">
        <f>Declarations!A10</f>
        <v>9</v>
      </c>
      <c r="Q12" s="53"/>
    </row>
    <row r="13" spans="1:17" ht="14.85" customHeight="1">
      <c r="A13" s="54">
        <v>4</v>
      </c>
      <c r="B13" s="55" t="s">
        <v>85</v>
      </c>
      <c r="C13" s="56" t="str">
        <f>IF(A13="","",VLOOKUP($A$12,Declarations!$A$11:$Y$42,VLOOKUP(A13,Declarations!$A$3:$H$10,6,0),0))</f>
        <v>Peter Phillips</v>
      </c>
      <c r="D13" s="57" t="str">
        <f>IF(A13="","",VLOOKUP($A$12,Declarations!$A$11:$Y$41,VLOOKUP(A13,Declarations!$A$3:$H$10,7,0),0))</f>
        <v>M35</v>
      </c>
      <c r="E13" s="56" t="str">
        <f>IF(A13="","",VLOOKUP(A13,Declarations!$A$3:$H$10,2,0))</f>
        <v>Herne Hill Harriers</v>
      </c>
      <c r="F13" s="58" t="s">
        <v>204</v>
      </c>
      <c r="G13" s="59">
        <v>8</v>
      </c>
      <c r="H13" s="60"/>
      <c r="I13" s="44" t="str">
        <f t="shared" ref="I13:P20" si="0">IF($A13="","",IF($A13=I$12,$G13,""))</f>
        <v/>
      </c>
      <c r="J13" s="44" t="str">
        <f t="shared" si="0"/>
        <v/>
      </c>
      <c r="K13" s="44">
        <f t="shared" si="0"/>
        <v>8</v>
      </c>
      <c r="L13" s="44" t="str">
        <f t="shared" si="0"/>
        <v/>
      </c>
      <c r="M13" s="44" t="str">
        <f t="shared" si="0"/>
        <v/>
      </c>
      <c r="N13" s="44" t="str">
        <f t="shared" si="0"/>
        <v/>
      </c>
      <c r="O13" s="44" t="str">
        <f t="shared" si="0"/>
        <v/>
      </c>
      <c r="P13" s="44" t="str">
        <f t="shared" si="0"/>
        <v/>
      </c>
      <c r="Q13" s="53"/>
    </row>
    <row r="14" spans="1:17" ht="14.85" customHeight="1">
      <c r="A14" s="54">
        <v>8</v>
      </c>
      <c r="B14" s="55" t="s">
        <v>86</v>
      </c>
      <c r="C14" s="56" t="str">
        <f>IF(A14="","",VLOOKUP($A$12,Declarations!$A$11:$Y$42,VLOOKUP(A14,Declarations!$A$3:$H$10,6,0),0))</f>
        <v>Bartosz Porzuczek</v>
      </c>
      <c r="D14" s="57" t="str">
        <f>IF(A14="","",VLOOKUP($A$12,Declarations!$A$11:$Y$41,VLOOKUP(A14,Declarations!$A$3:$H$10,7,0),0))</f>
        <v>M40</v>
      </c>
      <c r="E14" s="56" t="str">
        <f>IF(A14="","",VLOOKUP(A14,Declarations!$A$3:$H$10,2,0))</f>
        <v>Serpentine</v>
      </c>
      <c r="F14" s="58" t="s">
        <v>205</v>
      </c>
      <c r="G14" s="59">
        <v>7</v>
      </c>
      <c r="H14" s="60"/>
      <c r="I14" s="44" t="str">
        <f t="shared" si="0"/>
        <v/>
      </c>
      <c r="J14" s="44" t="str">
        <f t="shared" si="0"/>
        <v/>
      </c>
      <c r="K14" s="44" t="str">
        <f t="shared" si="0"/>
        <v/>
      </c>
      <c r="L14" s="44" t="str">
        <f t="shared" si="0"/>
        <v/>
      </c>
      <c r="M14" s="44" t="str">
        <f t="shared" si="0"/>
        <v/>
      </c>
      <c r="N14" s="44" t="str">
        <f t="shared" si="0"/>
        <v/>
      </c>
      <c r="O14" s="44">
        <f t="shared" si="0"/>
        <v>7</v>
      </c>
      <c r="P14" s="44" t="str">
        <f t="shared" si="0"/>
        <v/>
      </c>
      <c r="Q14" s="53"/>
    </row>
    <row r="15" spans="1:17" ht="14.85" customHeight="1">
      <c r="A15" s="54">
        <v>9</v>
      </c>
      <c r="B15" s="55" t="s">
        <v>87</v>
      </c>
      <c r="C15" s="56" t="str">
        <f>IF(A15="","",VLOOKUP($A$12,Declarations!$A$11:$Y$42,VLOOKUP(A15,Declarations!$A$3:$H$10,6,0),0))</f>
        <v>Scott Brewer</v>
      </c>
      <c r="D15" s="57" t="str">
        <f>IF(A15="","",VLOOKUP($A$12,Declarations!$A$11:$Y$41,VLOOKUP(A15,Declarations!$A$3:$H$10,7,0),0))</f>
        <v>M35</v>
      </c>
      <c r="E15" s="56" t="str">
        <f>IF(A15="","",VLOOKUP(A15,Declarations!$A$3:$H$10,2,0))</f>
        <v>Thames Valley Harriers</v>
      </c>
      <c r="F15" s="58" t="s">
        <v>206</v>
      </c>
      <c r="G15" s="59">
        <v>6</v>
      </c>
      <c r="H15" s="60"/>
      <c r="I15" s="44" t="str">
        <f t="shared" si="0"/>
        <v/>
      </c>
      <c r="J15" s="44" t="str">
        <f t="shared" si="0"/>
        <v/>
      </c>
      <c r="K15" s="44" t="str">
        <f t="shared" si="0"/>
        <v/>
      </c>
      <c r="L15" s="44" t="str">
        <f t="shared" si="0"/>
        <v/>
      </c>
      <c r="M15" s="44" t="str">
        <f t="shared" si="0"/>
        <v/>
      </c>
      <c r="N15" s="44" t="str">
        <f t="shared" si="0"/>
        <v/>
      </c>
      <c r="O15" s="44" t="str">
        <f t="shared" si="0"/>
        <v/>
      </c>
      <c r="P15" s="44">
        <f t="shared" si="0"/>
        <v>6</v>
      </c>
      <c r="Q15" s="53"/>
    </row>
    <row r="16" spans="1:17" ht="14.85" customHeight="1">
      <c r="A16" s="54">
        <v>5</v>
      </c>
      <c r="B16" s="55" t="s">
        <v>88</v>
      </c>
      <c r="C16" s="56" t="str">
        <f>IF(A16="","",VLOOKUP($A$12,Declarations!$A$11:$Y$42,VLOOKUP(A16,Declarations!$A$3:$H$10,6,0),0))</f>
        <v>Ryan Hamdy</v>
      </c>
      <c r="D16" s="57" t="str">
        <f>IF(A16="","",VLOOKUP($A$12,Declarations!$A$11:$Y$41,VLOOKUP(A16,Declarations!$A$3:$H$10,7,0),0))</f>
        <v>M35</v>
      </c>
      <c r="E16" s="56" t="str">
        <f>IF(A16="","",VLOOKUP(A16,Declarations!$A$3:$H$10,2,0))</f>
        <v>Hillingdon</v>
      </c>
      <c r="F16" s="58" t="s">
        <v>207</v>
      </c>
      <c r="G16" s="59">
        <v>5</v>
      </c>
      <c r="H16" s="60"/>
      <c r="I16" s="44" t="str">
        <f t="shared" si="0"/>
        <v/>
      </c>
      <c r="J16" s="44" t="str">
        <f t="shared" si="0"/>
        <v/>
      </c>
      <c r="K16" s="44" t="str">
        <f t="shared" si="0"/>
        <v/>
      </c>
      <c r="L16" s="44">
        <f t="shared" si="0"/>
        <v>5</v>
      </c>
      <c r="M16" s="44" t="str">
        <f t="shared" si="0"/>
        <v/>
      </c>
      <c r="N16" s="44" t="str">
        <f t="shared" si="0"/>
        <v/>
      </c>
      <c r="O16" s="44" t="str">
        <f t="shared" si="0"/>
        <v/>
      </c>
      <c r="P16" s="44" t="str">
        <f t="shared" si="0"/>
        <v/>
      </c>
      <c r="Q16" s="53"/>
    </row>
    <row r="17" spans="1:17" ht="14.85" customHeight="1">
      <c r="A17" s="54">
        <v>6</v>
      </c>
      <c r="B17" s="55" t="s">
        <v>89</v>
      </c>
      <c r="C17" s="56" t="str">
        <f>IF(A17="","",VLOOKUP($A$12,Declarations!$A$11:$Y$42,VLOOKUP(A17,Declarations!$A$3:$H$10,6,0),0))</f>
        <v>Russell Morris</v>
      </c>
      <c r="D17" s="57" t="str">
        <f>IF(A17="","",VLOOKUP($A$12,Declarations!$A$11:$Y$41,VLOOKUP(A17,Declarations!$A$3:$H$10,7,0),0))</f>
        <v>M50</v>
      </c>
      <c r="E17" s="56" t="str">
        <f>IF(A17="","",VLOOKUP(A17,Declarations!$A$3:$H$10,2,0))</f>
        <v>Metros</v>
      </c>
      <c r="F17" s="58" t="s">
        <v>208</v>
      </c>
      <c r="G17" s="59">
        <v>4</v>
      </c>
      <c r="H17" s="60"/>
      <c r="I17" s="44" t="str">
        <f t="shared" si="0"/>
        <v/>
      </c>
      <c r="J17" s="44" t="str">
        <f t="shared" si="0"/>
        <v/>
      </c>
      <c r="K17" s="44" t="str">
        <f t="shared" si="0"/>
        <v/>
      </c>
      <c r="L17" s="44" t="str">
        <f t="shared" si="0"/>
        <v/>
      </c>
      <c r="M17" s="44">
        <f t="shared" si="0"/>
        <v>4</v>
      </c>
      <c r="N17" s="44" t="str">
        <f t="shared" si="0"/>
        <v/>
      </c>
      <c r="O17" s="44" t="str">
        <f t="shared" si="0"/>
        <v/>
      </c>
      <c r="P17" s="44" t="str">
        <f t="shared" si="0"/>
        <v/>
      </c>
      <c r="Q17" s="53"/>
    </row>
    <row r="18" spans="1:17" ht="14.85" customHeight="1">
      <c r="A18" s="54">
        <v>7</v>
      </c>
      <c r="B18" s="55" t="s">
        <v>90</v>
      </c>
      <c r="C18" s="56" t="str">
        <f>IF(A18="","",VLOOKUP($A$12,Declarations!$A$11:$Y$42,VLOOKUP(A18,Declarations!$A$3:$H$10,6,0),0))</f>
        <v>Ian Kwan</v>
      </c>
      <c r="D18" s="57" t="str">
        <f>IF(A18="","",VLOOKUP($A$12,Declarations!$A$11:$Y$41,VLOOKUP(A18,Declarations!$A$3:$H$10,7,0),0))</f>
        <v>M35</v>
      </c>
      <c r="E18" s="56" t="str">
        <f>IF(A18="","",VLOOKUP(A18,Declarations!$A$3:$H$10,2,0))</f>
        <v>Ealing Eagles</v>
      </c>
      <c r="F18" s="58" t="s">
        <v>209</v>
      </c>
      <c r="G18" s="59">
        <v>3</v>
      </c>
      <c r="H18" s="60"/>
      <c r="I18" s="44" t="str">
        <f t="shared" si="0"/>
        <v/>
      </c>
      <c r="J18" s="44" t="str">
        <f t="shared" si="0"/>
        <v/>
      </c>
      <c r="K18" s="44" t="str">
        <f t="shared" si="0"/>
        <v/>
      </c>
      <c r="L18" s="44" t="str">
        <f t="shared" si="0"/>
        <v/>
      </c>
      <c r="M18" s="44" t="str">
        <f t="shared" si="0"/>
        <v/>
      </c>
      <c r="N18" s="44">
        <f t="shared" si="0"/>
        <v>3</v>
      </c>
      <c r="O18" s="44" t="str">
        <f t="shared" si="0"/>
        <v/>
      </c>
      <c r="P18" s="44" t="str">
        <f t="shared" si="0"/>
        <v/>
      </c>
      <c r="Q18" s="53"/>
    </row>
    <row r="19" spans="1:17" ht="14.85" customHeight="1">
      <c r="A19" s="54"/>
      <c r="B19" s="55" t="s">
        <v>91</v>
      </c>
      <c r="C19" s="56" t="str">
        <f>IF(A19="","",VLOOKUP($A$12,Declarations!$A$11:$Y$42,VLOOKUP(A19,Declarations!$A$3:$H$10,6,0),0))</f>
        <v/>
      </c>
      <c r="D19" s="57" t="str">
        <f>IF(A19="","",VLOOKUP($A$12,Declarations!$A$11:$Y$41,VLOOKUP(A19,Declarations!$A$3:$H$10,7,0),0))</f>
        <v/>
      </c>
      <c r="E19" s="56" t="str">
        <f>IF(A19="","",VLOOKUP(A19,Declarations!$A$3:$H$10,2,0))</f>
        <v/>
      </c>
      <c r="F19" s="58"/>
      <c r="G19" s="59">
        <v>2</v>
      </c>
      <c r="H19" s="60"/>
      <c r="I19" s="44" t="str">
        <f t="shared" si="0"/>
        <v/>
      </c>
      <c r="J19" s="44" t="str">
        <f t="shared" si="0"/>
        <v/>
      </c>
      <c r="K19" s="44" t="str">
        <f t="shared" si="0"/>
        <v/>
      </c>
      <c r="L19" s="44" t="str">
        <f t="shared" si="0"/>
        <v/>
      </c>
      <c r="M19" s="44" t="str">
        <f t="shared" si="0"/>
        <v/>
      </c>
      <c r="N19" s="44" t="str">
        <f t="shared" si="0"/>
        <v/>
      </c>
      <c r="O19" s="44" t="str">
        <f t="shared" si="0"/>
        <v/>
      </c>
      <c r="P19" s="44" t="str">
        <f t="shared" si="0"/>
        <v/>
      </c>
      <c r="Q19" s="53"/>
    </row>
    <row r="20" spans="1:17" ht="14.85" customHeight="1">
      <c r="A20" s="54"/>
      <c r="B20" s="55" t="s">
        <v>92</v>
      </c>
      <c r="C20" s="56" t="str">
        <f>IF(A20="","",VLOOKUP($A$12,Declarations!$A$11:$Y$42,VLOOKUP(A20,Declarations!$A$3:$H$10,6,0),0))</f>
        <v/>
      </c>
      <c r="D20" s="57" t="str">
        <f>IF(A20="","",VLOOKUP($A$12,Declarations!$A$11:$Y$41,VLOOKUP(A20,Declarations!$A$3:$H$10,7,0),0))</f>
        <v/>
      </c>
      <c r="E20" s="56" t="str">
        <f>IF(A20="","",VLOOKUP(A20,Declarations!$A$3:$H$10,2,0))</f>
        <v/>
      </c>
      <c r="F20" s="58"/>
      <c r="G20" s="59">
        <v>1</v>
      </c>
      <c r="H20" s="60"/>
      <c r="I20" s="44" t="str">
        <f t="shared" si="0"/>
        <v/>
      </c>
      <c r="J20" s="44" t="str">
        <f t="shared" si="0"/>
        <v/>
      </c>
      <c r="K20" s="44" t="str">
        <f t="shared" si="0"/>
        <v/>
      </c>
      <c r="L20" s="44" t="str">
        <f t="shared" si="0"/>
        <v/>
      </c>
      <c r="M20" s="44" t="str">
        <f t="shared" si="0"/>
        <v/>
      </c>
      <c r="N20" s="44" t="str">
        <f t="shared" si="0"/>
        <v/>
      </c>
      <c r="O20" s="44" t="str">
        <f t="shared" si="0"/>
        <v/>
      </c>
      <c r="P20" s="44" t="str">
        <f t="shared" si="0"/>
        <v/>
      </c>
      <c r="Q20" s="53">
        <f>36-SUM(I13:P20)</f>
        <v>3</v>
      </c>
    </row>
    <row r="21" spans="1:17" ht="14.85" customHeight="1">
      <c r="A21" s="61" t="s">
        <v>16</v>
      </c>
      <c r="B21" s="62"/>
      <c r="C21" s="62" t="s">
        <v>96</v>
      </c>
      <c r="D21" s="63" t="s">
        <v>95</v>
      </c>
      <c r="E21" s="64"/>
      <c r="F21" s="65"/>
      <c r="G21" s="66"/>
      <c r="H21" s="67"/>
      <c r="I21" s="53"/>
      <c r="J21" s="53"/>
      <c r="K21" s="53"/>
      <c r="L21" s="53"/>
      <c r="M21" s="53"/>
      <c r="N21" s="53"/>
      <c r="O21" s="53"/>
      <c r="P21" s="53"/>
      <c r="Q21" s="53"/>
    </row>
    <row r="22" spans="1:17" ht="14.85" customHeight="1">
      <c r="A22" s="54">
        <v>8</v>
      </c>
      <c r="B22" s="55" t="s">
        <v>85</v>
      </c>
      <c r="C22" s="56" t="str">
        <f>IF(A22="","",VLOOKUP($A$21,Declarations!$A$11:$Y$42,VLOOKUP(A22,Declarations!$A$3:$H$10,6,0),0))</f>
        <v>Tom McKelvey</v>
      </c>
      <c r="D22" s="57" t="str">
        <f>IF(A22="","",VLOOKUP($A$21,Declarations!$A$11:$Y$41,VLOOKUP(A22,Declarations!$A$3:$H$10,7,0),0))</f>
        <v>M45</v>
      </c>
      <c r="E22" s="56" t="str">
        <f>IF(A22="","",VLOOKUP(A22,Declarations!$A$3:$H$10,2,0))</f>
        <v>Serpentine</v>
      </c>
      <c r="F22" s="58" t="s">
        <v>210</v>
      </c>
      <c r="G22" s="59">
        <v>8</v>
      </c>
      <c r="H22" s="60"/>
      <c r="I22" s="44" t="str">
        <f t="shared" ref="I22:P29" si="1">IF($A22="","",IF($A22=I$12,$G22,""))</f>
        <v/>
      </c>
      <c r="J22" s="44" t="str">
        <f t="shared" si="1"/>
        <v/>
      </c>
      <c r="K22" s="44" t="str">
        <f t="shared" si="1"/>
        <v/>
      </c>
      <c r="L22" s="44" t="str">
        <f t="shared" si="1"/>
        <v/>
      </c>
      <c r="M22" s="44" t="str">
        <f t="shared" si="1"/>
        <v/>
      </c>
      <c r="N22" s="44" t="str">
        <f t="shared" si="1"/>
        <v/>
      </c>
      <c r="O22" s="44">
        <f t="shared" si="1"/>
        <v>8</v>
      </c>
      <c r="P22" s="44" t="str">
        <f t="shared" si="1"/>
        <v/>
      </c>
      <c r="Q22" s="53"/>
    </row>
    <row r="23" spans="1:17" ht="14.85" customHeight="1">
      <c r="A23" s="54">
        <v>9</v>
      </c>
      <c r="B23" s="55" t="s">
        <v>86</v>
      </c>
      <c r="C23" s="56" t="str">
        <f>IF(A23="","",VLOOKUP($A$21,Declarations!$A$11:$Y$42,VLOOKUP(A23,Declarations!$A$3:$H$10,6,0),0))</f>
        <v>Stanislav Vilga</v>
      </c>
      <c r="D23" s="57" t="str">
        <f>IF(A23="","",VLOOKUP($A$21,Declarations!$A$11:$Y$41,VLOOKUP(A23,Declarations!$A$3:$H$10,7,0),0))</f>
        <v>M35</v>
      </c>
      <c r="E23" s="56" t="str">
        <f>IF(A23="","",VLOOKUP(A23,Declarations!$A$3:$H$10,2,0))</f>
        <v>Thames Valley Harriers</v>
      </c>
      <c r="F23" s="58" t="s">
        <v>211</v>
      </c>
      <c r="G23" s="59">
        <v>7</v>
      </c>
      <c r="H23" s="60"/>
      <c r="I23" s="44" t="str">
        <f t="shared" si="1"/>
        <v/>
      </c>
      <c r="J23" s="44" t="str">
        <f t="shared" si="1"/>
        <v/>
      </c>
      <c r="K23" s="44" t="str">
        <f t="shared" si="1"/>
        <v/>
      </c>
      <c r="L23" s="44" t="str">
        <f t="shared" si="1"/>
        <v/>
      </c>
      <c r="M23" s="44" t="str">
        <f t="shared" si="1"/>
        <v/>
      </c>
      <c r="N23" s="44" t="str">
        <f t="shared" si="1"/>
        <v/>
      </c>
      <c r="O23" s="44" t="str">
        <f t="shared" si="1"/>
        <v/>
      </c>
      <c r="P23" s="44">
        <f t="shared" si="1"/>
        <v>7</v>
      </c>
      <c r="Q23" s="53"/>
    </row>
    <row r="24" spans="1:17" ht="14.85" customHeight="1">
      <c r="A24" s="54">
        <v>5</v>
      </c>
      <c r="B24" s="55" t="s">
        <v>87</v>
      </c>
      <c r="C24" s="56" t="str">
        <f>IF(A24="","",VLOOKUP($A$21,Declarations!$A$11:$Y$42,VLOOKUP(A24,Declarations!$A$3:$H$10,6,0),0))</f>
        <v>Vaughan Ramsay</v>
      </c>
      <c r="D24" s="57" t="str">
        <f>IF(A24="","",VLOOKUP($A$21,Declarations!$A$11:$Y$41,VLOOKUP(A24,Declarations!$A$3:$H$10,7,0),0))</f>
        <v>M45</v>
      </c>
      <c r="E24" s="56" t="str">
        <f>IF(A24="","",VLOOKUP(A24,Declarations!$A$3:$H$10,2,0))</f>
        <v>Hillingdon</v>
      </c>
      <c r="F24" s="58" t="s">
        <v>208</v>
      </c>
      <c r="G24" s="59">
        <v>6</v>
      </c>
      <c r="H24" s="60"/>
      <c r="I24" s="44" t="str">
        <f t="shared" si="1"/>
        <v/>
      </c>
      <c r="J24" s="44" t="str">
        <f t="shared" si="1"/>
        <v/>
      </c>
      <c r="K24" s="44" t="str">
        <f t="shared" si="1"/>
        <v/>
      </c>
      <c r="L24" s="44">
        <f t="shared" si="1"/>
        <v>6</v>
      </c>
      <c r="M24" s="44" t="str">
        <f t="shared" si="1"/>
        <v/>
      </c>
      <c r="N24" s="44" t="str">
        <f t="shared" si="1"/>
        <v/>
      </c>
      <c r="O24" s="44" t="str">
        <f t="shared" si="1"/>
        <v/>
      </c>
      <c r="P24" s="44" t="str">
        <f t="shared" si="1"/>
        <v/>
      </c>
      <c r="Q24" s="53"/>
    </row>
    <row r="25" spans="1:17" ht="14.85" customHeight="1">
      <c r="A25" s="54">
        <v>7</v>
      </c>
      <c r="B25" s="55" t="s">
        <v>88</v>
      </c>
      <c r="C25" s="56" t="str">
        <f>IF(A25="","",VLOOKUP($A$21,Declarations!$A$11:$Y$42,VLOOKUP(A25,Declarations!$A$3:$H$10,6,0),0))</f>
        <v>Nick Davies</v>
      </c>
      <c r="D25" s="57" t="str">
        <f>IF(A25="","",VLOOKUP($A$21,Declarations!$A$11:$Y$41,VLOOKUP(A25,Declarations!$A$3:$H$10,7,0),0))</f>
        <v>M40</v>
      </c>
      <c r="E25" s="56" t="str">
        <f>IF(A25="","",VLOOKUP(A25,Declarations!$A$3:$H$10,2,0))</f>
        <v>Ealing Eagles</v>
      </c>
      <c r="F25" s="58" t="s">
        <v>212</v>
      </c>
      <c r="G25" s="59">
        <v>5</v>
      </c>
      <c r="H25" s="60"/>
      <c r="I25" s="44" t="str">
        <f t="shared" si="1"/>
        <v/>
      </c>
      <c r="J25" s="44" t="str">
        <f t="shared" si="1"/>
        <v/>
      </c>
      <c r="K25" s="44" t="str">
        <f t="shared" si="1"/>
        <v/>
      </c>
      <c r="L25" s="44" t="str">
        <f t="shared" si="1"/>
        <v/>
      </c>
      <c r="M25" s="44" t="str">
        <f t="shared" si="1"/>
        <v/>
      </c>
      <c r="N25" s="44">
        <f t="shared" si="1"/>
        <v>5</v>
      </c>
      <c r="O25" s="44" t="str">
        <f t="shared" si="1"/>
        <v/>
      </c>
      <c r="P25" s="44" t="str">
        <f t="shared" si="1"/>
        <v/>
      </c>
      <c r="Q25" s="53"/>
    </row>
    <row r="26" spans="1:17" ht="14.85" customHeight="1">
      <c r="A26" s="54"/>
      <c r="B26" s="55" t="s">
        <v>89</v>
      </c>
      <c r="C26" s="56" t="str">
        <f>IF(A26="","",VLOOKUP($A$21,Declarations!$A$11:$Y$42,VLOOKUP(A26,Declarations!$A$3:$H$10,6,0),0))</f>
        <v/>
      </c>
      <c r="D26" s="57" t="str">
        <f>IF(A26="","",VLOOKUP($A$21,Declarations!$A$11:$Y$41,VLOOKUP(A26,Declarations!$A$3:$H$10,7,0),0))</f>
        <v/>
      </c>
      <c r="E26" s="56" t="str">
        <f>IF(A26="","",VLOOKUP(A26,Declarations!$A$3:$H$10,2,0))</f>
        <v/>
      </c>
      <c r="F26" s="58"/>
      <c r="G26" s="59">
        <v>4</v>
      </c>
      <c r="H26" s="60"/>
      <c r="I26" s="44" t="str">
        <f t="shared" si="1"/>
        <v/>
      </c>
      <c r="J26" s="44" t="str">
        <f t="shared" si="1"/>
        <v/>
      </c>
      <c r="K26" s="44" t="str">
        <f t="shared" si="1"/>
        <v/>
      </c>
      <c r="L26" s="44" t="str">
        <f t="shared" si="1"/>
        <v/>
      </c>
      <c r="M26" s="44" t="str">
        <f t="shared" si="1"/>
        <v/>
      </c>
      <c r="N26" s="44" t="str">
        <f t="shared" si="1"/>
        <v/>
      </c>
      <c r="O26" s="44" t="str">
        <f t="shared" si="1"/>
        <v/>
      </c>
      <c r="P26" s="44" t="str">
        <f t="shared" si="1"/>
        <v/>
      </c>
      <c r="Q26" s="53"/>
    </row>
    <row r="27" spans="1:17" ht="14.85" customHeight="1">
      <c r="A27" s="54"/>
      <c r="B27" s="55" t="s">
        <v>90</v>
      </c>
      <c r="C27" s="56" t="str">
        <f>IF(A27="","",VLOOKUP($A$21,Declarations!$A$11:$Y$42,VLOOKUP(A27,Declarations!$A$3:$H$10,6,0),0))</f>
        <v/>
      </c>
      <c r="D27" s="57" t="str">
        <f>IF(A27="","",VLOOKUP($A$21,Declarations!$A$11:$Y$41,VLOOKUP(A27,Declarations!$A$3:$H$10,7,0),0))</f>
        <v/>
      </c>
      <c r="E27" s="56" t="str">
        <f>IF(A27="","",VLOOKUP(A27,Declarations!$A$3:$H$10,2,0))</f>
        <v/>
      </c>
      <c r="F27" s="58"/>
      <c r="G27" s="59">
        <v>3</v>
      </c>
      <c r="H27" s="60"/>
      <c r="I27" s="44" t="str">
        <f t="shared" si="1"/>
        <v/>
      </c>
      <c r="J27" s="44" t="str">
        <f t="shared" si="1"/>
        <v/>
      </c>
      <c r="K27" s="44" t="str">
        <f t="shared" si="1"/>
        <v/>
      </c>
      <c r="L27" s="44" t="str">
        <f t="shared" si="1"/>
        <v/>
      </c>
      <c r="M27" s="44" t="str">
        <f t="shared" si="1"/>
        <v/>
      </c>
      <c r="N27" s="44" t="str">
        <f t="shared" si="1"/>
        <v/>
      </c>
      <c r="O27" s="44" t="str">
        <f t="shared" si="1"/>
        <v/>
      </c>
      <c r="P27" s="44" t="str">
        <f t="shared" si="1"/>
        <v/>
      </c>
      <c r="Q27" s="53"/>
    </row>
    <row r="28" spans="1:17" ht="14.85" customHeight="1">
      <c r="A28" s="54"/>
      <c r="B28" s="55" t="s">
        <v>91</v>
      </c>
      <c r="C28" s="56" t="str">
        <f>IF(A28="","",VLOOKUP($A$21,Declarations!$A$11:$Y$42,VLOOKUP(A28,Declarations!$A$3:$H$10,6,0),0))</f>
        <v/>
      </c>
      <c r="D28" s="57" t="str">
        <f>IF(A28="","",VLOOKUP($A$21,Declarations!$A$11:$Y$41,VLOOKUP(A28,Declarations!$A$3:$H$10,7,0),0))</f>
        <v/>
      </c>
      <c r="E28" s="56" t="str">
        <f>IF(A28="","",VLOOKUP(A28,Declarations!$A$3:$H$10,2,0))</f>
        <v/>
      </c>
      <c r="F28" s="58"/>
      <c r="G28" s="59">
        <v>2</v>
      </c>
      <c r="H28" s="60"/>
      <c r="I28" s="44" t="str">
        <f t="shared" si="1"/>
        <v/>
      </c>
      <c r="J28" s="44" t="str">
        <f t="shared" si="1"/>
        <v/>
      </c>
      <c r="K28" s="44" t="str">
        <f t="shared" si="1"/>
        <v/>
      </c>
      <c r="L28" s="44" t="str">
        <f t="shared" si="1"/>
        <v/>
      </c>
      <c r="M28" s="44" t="str">
        <f t="shared" si="1"/>
        <v/>
      </c>
      <c r="N28" s="44" t="str">
        <f t="shared" si="1"/>
        <v/>
      </c>
      <c r="O28" s="44" t="str">
        <f t="shared" si="1"/>
        <v/>
      </c>
      <c r="P28" s="44" t="str">
        <f t="shared" si="1"/>
        <v/>
      </c>
      <c r="Q28" s="53"/>
    </row>
    <row r="29" spans="1:17" ht="14.85" customHeight="1">
      <c r="A29" s="54"/>
      <c r="B29" s="55" t="s">
        <v>92</v>
      </c>
      <c r="C29" s="56" t="str">
        <f>IF(A29="","",VLOOKUP($A$21,Declarations!$A$11:$Y$42,VLOOKUP(A29,Declarations!$A$3:$H$10,6,0),0))</f>
        <v/>
      </c>
      <c r="D29" s="57" t="str">
        <f>IF(A29="","",VLOOKUP($A$21,Declarations!$A$11:$Y$41,VLOOKUP(A29,Declarations!$A$3:$H$10,7,0),0))</f>
        <v/>
      </c>
      <c r="E29" s="56" t="str">
        <f>IF(A29="","",VLOOKUP(A29,Declarations!$A$3:$H$10,2,0))</f>
        <v/>
      </c>
      <c r="F29" s="58"/>
      <c r="G29" s="59">
        <v>1</v>
      </c>
      <c r="H29" s="60"/>
      <c r="I29" s="44" t="str">
        <f t="shared" si="1"/>
        <v/>
      </c>
      <c r="J29" s="44" t="str">
        <f t="shared" si="1"/>
        <v/>
      </c>
      <c r="K29" s="44" t="str">
        <f t="shared" si="1"/>
        <v/>
      </c>
      <c r="L29" s="44" t="str">
        <f t="shared" si="1"/>
        <v/>
      </c>
      <c r="M29" s="44" t="str">
        <f t="shared" si="1"/>
        <v/>
      </c>
      <c r="N29" s="44" t="str">
        <f t="shared" si="1"/>
        <v/>
      </c>
      <c r="O29" s="44" t="str">
        <f t="shared" si="1"/>
        <v/>
      </c>
      <c r="P29" s="44" t="str">
        <f t="shared" si="1"/>
        <v/>
      </c>
      <c r="Q29" s="53">
        <f>36-SUM(I22:P29)</f>
        <v>10</v>
      </c>
    </row>
    <row r="30" spans="1:17" ht="14.85" customHeight="1">
      <c r="A30" s="61" t="s">
        <v>17</v>
      </c>
      <c r="B30" s="62"/>
      <c r="C30" s="62" t="s">
        <v>97</v>
      </c>
      <c r="D30" s="63" t="s">
        <v>95</v>
      </c>
      <c r="E30" s="64"/>
      <c r="F30" s="65"/>
      <c r="G30" s="66"/>
      <c r="H30" s="67"/>
      <c r="I30" s="53"/>
      <c r="J30" s="53"/>
      <c r="K30" s="53"/>
      <c r="L30" s="53"/>
      <c r="M30" s="53"/>
      <c r="N30" s="53"/>
      <c r="O30" s="53"/>
      <c r="P30" s="53"/>
      <c r="Q30" s="53"/>
    </row>
    <row r="31" spans="1:17" ht="14.85" customHeight="1">
      <c r="A31" s="54">
        <v>5</v>
      </c>
      <c r="B31" s="55" t="s">
        <v>85</v>
      </c>
      <c r="C31" s="56" t="str">
        <f>IF(A31="","",VLOOKUP($A$30,Declarations!$A$11:$Y$42,VLOOKUP(A31,Declarations!$A$3:$H$10,6,0),0))</f>
        <v>Jim Southgate</v>
      </c>
      <c r="D31" s="57" t="str">
        <f>IF(A31="","",VLOOKUP($A$30,Declarations!$A$11:$Y$41,VLOOKUP(A31,Declarations!$A$3:$H$10,7,0),0))</f>
        <v>M50</v>
      </c>
      <c r="E31" s="56" t="str">
        <f>IF(A31="","",VLOOKUP(A31,Declarations!$A$3:$H$10,2,0))</f>
        <v>Hillingdon</v>
      </c>
      <c r="F31" s="58" t="s">
        <v>213</v>
      </c>
      <c r="G31" s="59">
        <v>8</v>
      </c>
      <c r="H31" s="60"/>
      <c r="I31" s="44" t="str">
        <f t="shared" ref="I31:P38" si="2">IF($A31="","",IF($A31=I$12,$G31,""))</f>
        <v/>
      </c>
      <c r="J31" s="44" t="str">
        <f t="shared" si="2"/>
        <v/>
      </c>
      <c r="K31" s="44" t="str">
        <f t="shared" si="2"/>
        <v/>
      </c>
      <c r="L31" s="44">
        <f t="shared" si="2"/>
        <v>8</v>
      </c>
      <c r="M31" s="44" t="str">
        <f t="shared" si="2"/>
        <v/>
      </c>
      <c r="N31" s="44" t="str">
        <f t="shared" si="2"/>
        <v/>
      </c>
      <c r="O31" s="44" t="str">
        <f t="shared" si="2"/>
        <v/>
      </c>
      <c r="P31" s="44" t="str">
        <f t="shared" si="2"/>
        <v/>
      </c>
      <c r="Q31" s="53"/>
    </row>
    <row r="32" spans="1:17" ht="14.85" customHeight="1">
      <c r="A32" s="54">
        <v>4</v>
      </c>
      <c r="B32" s="55" t="s">
        <v>86</v>
      </c>
      <c r="C32" s="56" t="str">
        <f>IF(A32="","",VLOOKUP($A$30,Declarations!$A$11:$Y$42,VLOOKUP(A32,Declarations!$A$3:$H$10,6,0),0))</f>
        <v>Kwei Sankofa</v>
      </c>
      <c r="D32" s="57" t="str">
        <f>IF(A32="","",VLOOKUP($A$30,Declarations!$A$11:$Y$41,VLOOKUP(A32,Declarations!$A$3:$H$10,7,0),0))</f>
        <v>M50</v>
      </c>
      <c r="E32" s="56" t="str">
        <f>IF(A32="","",VLOOKUP(A32,Declarations!$A$3:$H$10,2,0))</f>
        <v>Herne Hill Harriers</v>
      </c>
      <c r="F32" s="58" t="s">
        <v>213</v>
      </c>
      <c r="G32" s="59">
        <v>7</v>
      </c>
      <c r="H32" s="60"/>
      <c r="I32" s="44" t="str">
        <f t="shared" si="2"/>
        <v/>
      </c>
      <c r="J32" s="44" t="str">
        <f t="shared" si="2"/>
        <v/>
      </c>
      <c r="K32" s="44">
        <f t="shared" si="2"/>
        <v>7</v>
      </c>
      <c r="L32" s="44" t="str">
        <f t="shared" si="2"/>
        <v/>
      </c>
      <c r="M32" s="44" t="str">
        <f t="shared" si="2"/>
        <v/>
      </c>
      <c r="N32" s="44" t="str">
        <f t="shared" si="2"/>
        <v/>
      </c>
      <c r="O32" s="44" t="str">
        <f t="shared" si="2"/>
        <v/>
      </c>
      <c r="P32" s="44" t="str">
        <f t="shared" si="2"/>
        <v/>
      </c>
      <c r="Q32" s="53"/>
    </row>
    <row r="33" spans="1:17" ht="14.85" customHeight="1">
      <c r="A33" s="54">
        <v>8</v>
      </c>
      <c r="B33" s="55" t="s">
        <v>87</v>
      </c>
      <c r="C33" s="56" t="str">
        <f>IF(A33="","",VLOOKUP($A$30,Declarations!$A$11:$Y$42,VLOOKUP(A33,Declarations!$A$3:$H$10,6,0),0))</f>
        <v>Stuart Leigh</v>
      </c>
      <c r="D33" s="57" t="str">
        <f>IF(A33="","",VLOOKUP($A$30,Declarations!$A$11:$Y$41,VLOOKUP(A33,Declarations!$A$3:$H$10,7,0),0))</f>
        <v>M55</v>
      </c>
      <c r="E33" s="56" t="str">
        <f>IF(A33="","",VLOOKUP(A33,Declarations!$A$3:$H$10,2,0))</f>
        <v>Serpentine</v>
      </c>
      <c r="F33" s="58" t="s">
        <v>215</v>
      </c>
      <c r="G33" s="59">
        <v>6</v>
      </c>
      <c r="H33" s="60"/>
      <c r="I33" s="44" t="str">
        <f t="shared" si="2"/>
        <v/>
      </c>
      <c r="J33" s="44" t="str">
        <f t="shared" si="2"/>
        <v/>
      </c>
      <c r="K33" s="44" t="str">
        <f t="shared" si="2"/>
        <v/>
      </c>
      <c r="L33" s="44" t="str">
        <f t="shared" si="2"/>
        <v/>
      </c>
      <c r="M33" s="44" t="str">
        <f t="shared" si="2"/>
        <v/>
      </c>
      <c r="N33" s="44" t="str">
        <f t="shared" si="2"/>
        <v/>
      </c>
      <c r="O33" s="44">
        <f t="shared" si="2"/>
        <v>6</v>
      </c>
      <c r="P33" s="44" t="str">
        <f t="shared" si="2"/>
        <v/>
      </c>
      <c r="Q33" s="53"/>
    </row>
    <row r="34" spans="1:17" ht="14.85" customHeight="1">
      <c r="A34" s="54">
        <v>6</v>
      </c>
      <c r="B34" s="55" t="s">
        <v>88</v>
      </c>
      <c r="C34" s="56" t="str">
        <f>IF(A34="","",VLOOKUP($A$30,Declarations!$A$11:$Y$42,VLOOKUP(A34,Declarations!$A$3:$H$10,6,0),0))</f>
        <v>Marcus Weedon</v>
      </c>
      <c r="D34" s="57" t="str">
        <f>IF(A34="","",VLOOKUP($A$30,Declarations!$A$11:$Y$41,VLOOKUP(A34,Declarations!$A$3:$H$10,7,0),0))</f>
        <v>M50</v>
      </c>
      <c r="E34" s="56" t="str">
        <f>IF(A34="","",VLOOKUP(A34,Declarations!$A$3:$H$10,2,0))</f>
        <v>Metros</v>
      </c>
      <c r="F34" s="58" t="s">
        <v>186</v>
      </c>
      <c r="G34" s="59">
        <v>5</v>
      </c>
      <c r="H34" s="60"/>
      <c r="I34" s="44" t="str">
        <f t="shared" si="2"/>
        <v/>
      </c>
      <c r="J34" s="44" t="str">
        <f t="shared" si="2"/>
        <v/>
      </c>
      <c r="K34" s="44" t="str">
        <f t="shared" si="2"/>
        <v/>
      </c>
      <c r="L34" s="44" t="str">
        <f t="shared" si="2"/>
        <v/>
      </c>
      <c r="M34" s="44">
        <f t="shared" si="2"/>
        <v>5</v>
      </c>
      <c r="N34" s="44" t="str">
        <f t="shared" si="2"/>
        <v/>
      </c>
      <c r="O34" s="44" t="str">
        <f t="shared" si="2"/>
        <v/>
      </c>
      <c r="P34" s="44" t="str">
        <f t="shared" si="2"/>
        <v/>
      </c>
      <c r="Q34" s="53"/>
    </row>
    <row r="35" spans="1:17" ht="14.85" customHeight="1">
      <c r="A35" s="54">
        <v>9</v>
      </c>
      <c r="B35" s="55" t="s">
        <v>89</v>
      </c>
      <c r="C35" s="56" t="str">
        <f>IF(A35="","",VLOOKUP($A$30,Declarations!$A$11:$Y$42,VLOOKUP(A35,Declarations!$A$3:$H$10,6,0),0))</f>
        <v>Geoff Williamson</v>
      </c>
      <c r="D35" s="57" t="str">
        <f>IF(A35="","",VLOOKUP($A$30,Declarations!$A$11:$Y$41,VLOOKUP(A35,Declarations!$A$3:$H$10,7,0),0))</f>
        <v>M50</v>
      </c>
      <c r="E35" s="56" t="str">
        <f>IF(A35="","",VLOOKUP(A35,Declarations!$A$3:$H$10,2,0))</f>
        <v>Thames Valley Harriers</v>
      </c>
      <c r="F35" s="58" t="s">
        <v>198</v>
      </c>
      <c r="G35" s="59">
        <v>4</v>
      </c>
      <c r="H35" s="60"/>
      <c r="I35" s="44" t="str">
        <f t="shared" si="2"/>
        <v/>
      </c>
      <c r="J35" s="44" t="str">
        <f t="shared" si="2"/>
        <v/>
      </c>
      <c r="K35" s="44" t="str">
        <f t="shared" si="2"/>
        <v/>
      </c>
      <c r="L35" s="44" t="str">
        <f t="shared" si="2"/>
        <v/>
      </c>
      <c r="M35" s="44" t="str">
        <f t="shared" si="2"/>
        <v/>
      </c>
      <c r="N35" s="44" t="str">
        <f t="shared" si="2"/>
        <v/>
      </c>
      <c r="O35" s="44" t="str">
        <f t="shared" si="2"/>
        <v/>
      </c>
      <c r="P35" s="44">
        <f t="shared" si="2"/>
        <v>4</v>
      </c>
      <c r="Q35" s="53"/>
    </row>
    <row r="36" spans="1:17" ht="14.85" customHeight="1">
      <c r="A36" s="54"/>
      <c r="B36" s="55" t="s">
        <v>90</v>
      </c>
      <c r="C36" s="56" t="str">
        <f>IF(A36="","",VLOOKUP($A$30,Declarations!$A$11:$Y$42,VLOOKUP(A36,Declarations!$A$3:$H$10,6,0),0))</f>
        <v/>
      </c>
      <c r="D36" s="57" t="str">
        <f>IF(A36="","",VLOOKUP($A$30,Declarations!$A$11:$Y$41,VLOOKUP(A36,Declarations!$A$3:$H$10,7,0),0))</f>
        <v/>
      </c>
      <c r="E36" s="56" t="str">
        <f>IF(A36="","",VLOOKUP(A36,Declarations!$A$3:$H$10,2,0))</f>
        <v/>
      </c>
      <c r="F36" s="58"/>
      <c r="G36" s="59">
        <v>3</v>
      </c>
      <c r="H36" s="60"/>
      <c r="I36" s="44" t="str">
        <f t="shared" si="2"/>
        <v/>
      </c>
      <c r="J36" s="44" t="str">
        <f t="shared" si="2"/>
        <v/>
      </c>
      <c r="K36" s="44" t="str">
        <f t="shared" si="2"/>
        <v/>
      </c>
      <c r="L36" s="44" t="str">
        <f t="shared" si="2"/>
        <v/>
      </c>
      <c r="M36" s="44" t="str">
        <f t="shared" si="2"/>
        <v/>
      </c>
      <c r="N36" s="44" t="str">
        <f t="shared" si="2"/>
        <v/>
      </c>
      <c r="O36" s="44" t="str">
        <f t="shared" si="2"/>
        <v/>
      </c>
      <c r="P36" s="44" t="str">
        <f t="shared" si="2"/>
        <v/>
      </c>
      <c r="Q36" s="53"/>
    </row>
    <row r="37" spans="1:17" ht="14.85" customHeight="1">
      <c r="A37" s="54"/>
      <c r="B37" s="55" t="s">
        <v>91</v>
      </c>
      <c r="C37" s="56" t="str">
        <f>IF(A37="","",VLOOKUP($A$30,Declarations!$A$11:$Y$42,VLOOKUP(A37,Declarations!$A$3:$H$10,6,0),0))</f>
        <v/>
      </c>
      <c r="D37" s="57" t="str">
        <f>IF(A37="","",VLOOKUP($A$30,Declarations!$A$11:$Y$41,VLOOKUP(A37,Declarations!$A$3:$H$10,7,0),0))</f>
        <v/>
      </c>
      <c r="E37" s="56" t="str">
        <f>IF(A37="","",VLOOKUP(A37,Declarations!$A$3:$H$10,2,0))</f>
        <v/>
      </c>
      <c r="F37" s="58"/>
      <c r="G37" s="59">
        <v>2</v>
      </c>
      <c r="H37" s="60"/>
      <c r="I37" s="44" t="str">
        <f t="shared" si="2"/>
        <v/>
      </c>
      <c r="J37" s="44" t="str">
        <f t="shared" si="2"/>
        <v/>
      </c>
      <c r="K37" s="44" t="str">
        <f t="shared" si="2"/>
        <v/>
      </c>
      <c r="L37" s="44" t="str">
        <f t="shared" si="2"/>
        <v/>
      </c>
      <c r="M37" s="44" t="str">
        <f t="shared" si="2"/>
        <v/>
      </c>
      <c r="N37" s="44" t="str">
        <f t="shared" si="2"/>
        <v/>
      </c>
      <c r="O37" s="44" t="str">
        <f t="shared" si="2"/>
        <v/>
      </c>
      <c r="P37" s="44" t="str">
        <f t="shared" si="2"/>
        <v/>
      </c>
      <c r="Q37" s="53"/>
    </row>
    <row r="38" spans="1:17" ht="14.85" customHeight="1">
      <c r="A38" s="54"/>
      <c r="B38" s="55" t="s">
        <v>92</v>
      </c>
      <c r="C38" s="56" t="str">
        <f>IF(A38="","",VLOOKUP($A$30,Declarations!$A$11:$Y$42,VLOOKUP(A38,Declarations!$A$3:$H$10,6,0),0))</f>
        <v/>
      </c>
      <c r="D38" s="57" t="str">
        <f>IF(A38="","",VLOOKUP($A$30,Declarations!$A$11:$Y$41,VLOOKUP(A38,Declarations!$A$3:$H$10,7,0),0))</f>
        <v/>
      </c>
      <c r="E38" s="56" t="str">
        <f>IF(A38="","",VLOOKUP(A38,Declarations!$A$3:$H$10,2,0))</f>
        <v/>
      </c>
      <c r="F38" s="58"/>
      <c r="G38" s="59">
        <v>1</v>
      </c>
      <c r="H38" s="60"/>
      <c r="I38" s="44" t="str">
        <f t="shared" si="2"/>
        <v/>
      </c>
      <c r="J38" s="44" t="str">
        <f t="shared" si="2"/>
        <v/>
      </c>
      <c r="K38" s="44" t="str">
        <f t="shared" si="2"/>
        <v/>
      </c>
      <c r="L38" s="44" t="str">
        <f t="shared" si="2"/>
        <v/>
      </c>
      <c r="M38" s="44" t="str">
        <f t="shared" si="2"/>
        <v/>
      </c>
      <c r="N38" s="44" t="str">
        <f t="shared" si="2"/>
        <v/>
      </c>
      <c r="O38" s="44" t="str">
        <f t="shared" si="2"/>
        <v/>
      </c>
      <c r="P38" s="44" t="str">
        <f t="shared" si="2"/>
        <v/>
      </c>
      <c r="Q38" s="53">
        <f>36-SUM(I31:P38)</f>
        <v>6</v>
      </c>
    </row>
    <row r="39" spans="1:17" ht="14.85" customHeight="1">
      <c r="A39" s="61" t="s">
        <v>19</v>
      </c>
      <c r="B39" s="62"/>
      <c r="C39" s="62" t="s">
        <v>98</v>
      </c>
      <c r="D39" s="63" t="s">
        <v>95</v>
      </c>
      <c r="E39" s="64"/>
      <c r="F39" s="65"/>
      <c r="G39" s="66"/>
      <c r="H39" s="67"/>
      <c r="I39" s="53"/>
      <c r="J39" s="53"/>
      <c r="K39" s="53"/>
      <c r="L39" s="53"/>
      <c r="M39" s="53"/>
      <c r="N39" s="53"/>
      <c r="O39" s="53"/>
      <c r="P39" s="53"/>
      <c r="Q39" s="53"/>
    </row>
    <row r="40" spans="1:17" ht="14.85" customHeight="1">
      <c r="A40" s="54">
        <v>4</v>
      </c>
      <c r="B40" s="55" t="s">
        <v>85</v>
      </c>
      <c r="C40" s="56" t="str">
        <f>IF(A40="","",VLOOKUP($A$39,Declarations!$A$11:$Y$42,VLOOKUP(A40,Declarations!$A$3:$H$10,6,0),0))</f>
        <v>Paul Marriott</v>
      </c>
      <c r="D40" s="57" t="str">
        <f>IF(A40="","",VLOOKUP($A$39,Declarations!$A$11:$Y$41,VLOOKUP(A40,Declarations!$A$3:$H$10,7,0),0))</f>
        <v>M60</v>
      </c>
      <c r="E40" s="56" t="str">
        <f>IF(A40="","",VLOOKUP(A40,Declarations!$A$3:$H$10,2,0))</f>
        <v>Herne Hill Harriers</v>
      </c>
      <c r="F40" s="58" t="s">
        <v>210</v>
      </c>
      <c r="G40" s="59">
        <v>8</v>
      </c>
      <c r="H40" s="60"/>
      <c r="I40" s="44" t="str">
        <f t="shared" ref="I40:P47" si="3">IF($A40="","",IF($A40=I$12,$G40,""))</f>
        <v/>
      </c>
      <c r="J40" s="44" t="str">
        <f t="shared" si="3"/>
        <v/>
      </c>
      <c r="K40" s="44">
        <f t="shared" si="3"/>
        <v>8</v>
      </c>
      <c r="L40" s="44" t="str">
        <f t="shared" si="3"/>
        <v/>
      </c>
      <c r="M40" s="44" t="str">
        <f t="shared" si="3"/>
        <v/>
      </c>
      <c r="N40" s="44" t="str">
        <f t="shared" si="3"/>
        <v/>
      </c>
      <c r="O40" s="44" t="str">
        <f t="shared" si="3"/>
        <v/>
      </c>
      <c r="P40" s="44" t="str">
        <f t="shared" si="3"/>
        <v/>
      </c>
      <c r="Q40" s="53"/>
    </row>
    <row r="41" spans="1:17" ht="14.85" customHeight="1">
      <c r="A41" s="54">
        <v>6</v>
      </c>
      <c r="B41" s="55" t="s">
        <v>86</v>
      </c>
      <c r="C41" s="56" t="str">
        <f>IF(A41="","",VLOOKUP($A$39,Declarations!$A$11:$Y$42,VLOOKUP(A41,Declarations!$A$3:$H$10,6,0),0))</f>
        <v>Kevin Smart</v>
      </c>
      <c r="D41" s="57" t="str">
        <f>IF(A41="","",VLOOKUP($A$39,Declarations!$A$11:$Y$41,VLOOKUP(A41,Declarations!$A$3:$H$10,7,0),0))</f>
        <v>M60</v>
      </c>
      <c r="E41" s="56" t="str">
        <f>IF(A41="","",VLOOKUP(A41,Declarations!$A$3:$H$10,2,0))</f>
        <v>Metros</v>
      </c>
      <c r="F41" s="58" t="s">
        <v>216</v>
      </c>
      <c r="G41" s="59">
        <v>7</v>
      </c>
      <c r="H41" s="60"/>
      <c r="I41" s="44" t="str">
        <f t="shared" si="3"/>
        <v/>
      </c>
      <c r="J41" s="44" t="str">
        <f t="shared" si="3"/>
        <v/>
      </c>
      <c r="K41" s="44" t="str">
        <f t="shared" si="3"/>
        <v/>
      </c>
      <c r="L41" s="44" t="str">
        <f t="shared" si="3"/>
        <v/>
      </c>
      <c r="M41" s="44">
        <f t="shared" si="3"/>
        <v>7</v>
      </c>
      <c r="N41" s="44" t="str">
        <f t="shared" si="3"/>
        <v/>
      </c>
      <c r="O41" s="44" t="str">
        <f t="shared" si="3"/>
        <v/>
      </c>
      <c r="P41" s="44" t="str">
        <f t="shared" si="3"/>
        <v/>
      </c>
      <c r="Q41" s="53"/>
    </row>
    <row r="42" spans="1:17" ht="14.85" customHeight="1">
      <c r="A42" s="54">
        <v>5</v>
      </c>
      <c r="B42" s="55" t="s">
        <v>87</v>
      </c>
      <c r="C42" s="56" t="str">
        <f>IF(A42="","",VLOOKUP($A$39,Declarations!$A$11:$Y$42,VLOOKUP(A42,Declarations!$A$3:$H$10,6,0),0))</f>
        <v>Richard Jenkin</v>
      </c>
      <c r="D42" s="57" t="str">
        <f>IF(A42="","",VLOOKUP($A$39,Declarations!$A$11:$Y$41,VLOOKUP(A42,Declarations!$A$3:$H$10,7,0),0))</f>
        <v>M60</v>
      </c>
      <c r="E42" s="56" t="str">
        <f>IF(A42="","",VLOOKUP(A42,Declarations!$A$3:$H$10,2,0))</f>
        <v>Hillingdon</v>
      </c>
      <c r="F42" s="58" t="s">
        <v>217</v>
      </c>
      <c r="G42" s="59">
        <v>6</v>
      </c>
      <c r="H42" s="60"/>
      <c r="I42" s="44" t="str">
        <f t="shared" si="3"/>
        <v/>
      </c>
      <c r="J42" s="44" t="str">
        <f t="shared" si="3"/>
        <v/>
      </c>
      <c r="K42" s="44" t="str">
        <f t="shared" si="3"/>
        <v/>
      </c>
      <c r="L42" s="44">
        <f t="shared" si="3"/>
        <v>6</v>
      </c>
      <c r="M42" s="44" t="str">
        <f t="shared" si="3"/>
        <v/>
      </c>
      <c r="N42" s="44" t="str">
        <f t="shared" si="3"/>
        <v/>
      </c>
      <c r="O42" s="44" t="str">
        <f t="shared" si="3"/>
        <v/>
      </c>
      <c r="P42" s="44" t="str">
        <f t="shared" si="3"/>
        <v/>
      </c>
      <c r="Q42" s="53"/>
    </row>
    <row r="43" spans="1:17" ht="14.85" customHeight="1">
      <c r="A43" s="54">
        <v>8</v>
      </c>
      <c r="B43" s="55" t="s">
        <v>88</v>
      </c>
      <c r="C43" s="56" t="str">
        <f>IF(A43="","",VLOOKUP($A$39,Declarations!$A$11:$Y$42,VLOOKUP(A43,Declarations!$A$3:$H$10,6,0),0))</f>
        <v>Andrew Maynard</v>
      </c>
      <c r="D43" s="57" t="str">
        <f>IF(A43="","",VLOOKUP($A$39,Declarations!$A$11:$Y$41,VLOOKUP(A43,Declarations!$A$3:$H$10,7,0),0))</f>
        <v>M60</v>
      </c>
      <c r="E43" s="56" t="str">
        <f>IF(A43="","",VLOOKUP(A43,Declarations!$A$3:$H$10,2,0))</f>
        <v>Serpentine</v>
      </c>
      <c r="F43" s="58" t="s">
        <v>218</v>
      </c>
      <c r="G43" s="59">
        <v>5</v>
      </c>
      <c r="H43" s="60"/>
      <c r="I43" s="44" t="str">
        <f t="shared" si="3"/>
        <v/>
      </c>
      <c r="J43" s="44" t="str">
        <f t="shared" si="3"/>
        <v/>
      </c>
      <c r="K43" s="44" t="str">
        <f t="shared" si="3"/>
        <v/>
      </c>
      <c r="L43" s="44" t="str">
        <f t="shared" si="3"/>
        <v/>
      </c>
      <c r="M43" s="44" t="str">
        <f t="shared" si="3"/>
        <v/>
      </c>
      <c r="N43" s="44" t="str">
        <f t="shared" si="3"/>
        <v/>
      </c>
      <c r="O43" s="44">
        <f t="shared" si="3"/>
        <v>5</v>
      </c>
      <c r="P43" s="44" t="str">
        <f t="shared" si="3"/>
        <v/>
      </c>
      <c r="Q43" s="53"/>
    </row>
    <row r="44" spans="1:17" ht="14.85" customHeight="1">
      <c r="A44" s="54">
        <v>2</v>
      </c>
      <c r="B44" s="55" t="s">
        <v>89</v>
      </c>
      <c r="C44" s="56" t="str">
        <f>IF(A44="","",VLOOKUP($A$39,Declarations!$A$11:$Y$42,VLOOKUP(A44,Declarations!$A$3:$H$10,6,0),0))</f>
        <v>Steve Hillier</v>
      </c>
      <c r="D44" s="57" t="str">
        <f>IF(A44="","",VLOOKUP($A$39,Declarations!$A$11:$Y$41,VLOOKUP(A44,Declarations!$A$3:$H$10,7,0),0))</f>
        <v>M60</v>
      </c>
      <c r="E44" s="56" t="str">
        <f>IF(A44="","",VLOOKUP(A44,Declarations!$A$3:$H$10,2,0))</f>
        <v>British Airways</v>
      </c>
      <c r="F44" s="58" t="s">
        <v>219</v>
      </c>
      <c r="G44" s="59">
        <v>4</v>
      </c>
      <c r="H44" s="60"/>
      <c r="I44" s="44">
        <f t="shared" si="3"/>
        <v>4</v>
      </c>
      <c r="J44" s="44" t="str">
        <f t="shared" si="3"/>
        <v/>
      </c>
      <c r="K44" s="44" t="str">
        <f t="shared" si="3"/>
        <v/>
      </c>
      <c r="L44" s="44" t="str">
        <f t="shared" si="3"/>
        <v/>
      </c>
      <c r="M44" s="44" t="str">
        <f t="shared" si="3"/>
        <v/>
      </c>
      <c r="N44" s="44" t="str">
        <f t="shared" si="3"/>
        <v/>
      </c>
      <c r="O44" s="44" t="str">
        <f t="shared" si="3"/>
        <v/>
      </c>
      <c r="P44" s="44" t="str">
        <f t="shared" si="3"/>
        <v/>
      </c>
      <c r="Q44" s="53"/>
    </row>
    <row r="45" spans="1:17" ht="14.85" customHeight="1">
      <c r="A45" s="54">
        <v>7</v>
      </c>
      <c r="B45" s="55" t="s">
        <v>90</v>
      </c>
      <c r="C45" s="56" t="str">
        <f>IF(A45="","",VLOOKUP($A$39,Declarations!$A$11:$Y$42,VLOOKUP(A45,Declarations!$A$3:$H$10,6,0),0))</f>
        <v>Jerzy Raczynski</v>
      </c>
      <c r="D45" s="57" t="str">
        <f>IF(A45="","",VLOOKUP($A$39,Declarations!$A$11:$Y$41,VLOOKUP(A45,Declarations!$A$3:$H$10,7,0),0))</f>
        <v>M70</v>
      </c>
      <c r="E45" s="56" t="str">
        <f>IF(A45="","",VLOOKUP(A45,Declarations!$A$3:$H$10,2,0))</f>
        <v>Ealing Eagles</v>
      </c>
      <c r="F45" s="58" t="s">
        <v>309</v>
      </c>
      <c r="G45" s="59">
        <v>3</v>
      </c>
      <c r="H45" s="60"/>
      <c r="I45" s="44" t="str">
        <f t="shared" si="3"/>
        <v/>
      </c>
      <c r="J45" s="44" t="str">
        <f t="shared" si="3"/>
        <v/>
      </c>
      <c r="K45" s="44" t="str">
        <f t="shared" si="3"/>
        <v/>
      </c>
      <c r="L45" s="44" t="str">
        <f t="shared" si="3"/>
        <v/>
      </c>
      <c r="M45" s="44" t="str">
        <f t="shared" si="3"/>
        <v/>
      </c>
      <c r="N45" s="44">
        <f t="shared" si="3"/>
        <v>3</v>
      </c>
      <c r="O45" s="44" t="str">
        <f t="shared" si="3"/>
        <v/>
      </c>
      <c r="P45" s="44" t="str">
        <f t="shared" si="3"/>
        <v/>
      </c>
      <c r="Q45" s="53"/>
    </row>
    <row r="46" spans="1:17" ht="14.85" customHeight="1">
      <c r="A46" s="54">
        <v>9</v>
      </c>
      <c r="B46" s="55" t="s">
        <v>91</v>
      </c>
      <c r="C46" s="56" t="str">
        <f>IF(A46="","",VLOOKUP($A$39,Declarations!$A$11:$Y$42,VLOOKUP(A46,Declarations!$A$3:$H$10,6,0),0))</f>
        <v>Neil Jamieson</v>
      </c>
      <c r="D46" s="57" t="str">
        <f>IF(A46="","",VLOOKUP($A$39,Declarations!$A$11:$Y$41,VLOOKUP(A46,Declarations!$A$3:$H$10,7,0),0))</f>
        <v>M60</v>
      </c>
      <c r="E46" s="56" t="str">
        <f>IF(A46="","",VLOOKUP(A46,Declarations!$A$3:$H$10,2,0))</f>
        <v>Thames Valley Harriers</v>
      </c>
      <c r="F46" s="58" t="s">
        <v>220</v>
      </c>
      <c r="G46" s="59">
        <v>2</v>
      </c>
      <c r="H46" s="60"/>
      <c r="I46" s="44" t="str">
        <f t="shared" si="3"/>
        <v/>
      </c>
      <c r="J46" s="44" t="str">
        <f t="shared" si="3"/>
        <v/>
      </c>
      <c r="K46" s="44" t="str">
        <f t="shared" si="3"/>
        <v/>
      </c>
      <c r="L46" s="44" t="str">
        <f t="shared" si="3"/>
        <v/>
      </c>
      <c r="M46" s="44" t="str">
        <f t="shared" si="3"/>
        <v/>
      </c>
      <c r="N46" s="44" t="str">
        <f t="shared" si="3"/>
        <v/>
      </c>
      <c r="O46" s="44" t="str">
        <f t="shared" si="3"/>
        <v/>
      </c>
      <c r="P46" s="44">
        <f t="shared" si="3"/>
        <v>2</v>
      </c>
      <c r="Q46" s="53"/>
    </row>
    <row r="47" spans="1:17" ht="14.85" customHeight="1">
      <c r="A47" s="54"/>
      <c r="B47" s="55" t="s">
        <v>92</v>
      </c>
      <c r="C47" s="56" t="str">
        <f>IF(A47="","",VLOOKUP($A$39,Declarations!$A$11:$Y$42,VLOOKUP(A47,Declarations!$A$3:$H$10,6,0),0))</f>
        <v/>
      </c>
      <c r="D47" s="57" t="str">
        <f>IF(A47="","",VLOOKUP($A$39,Declarations!$A$11:$Y$41,VLOOKUP(A47,Declarations!$A$3:$H$10,7,0),0))</f>
        <v/>
      </c>
      <c r="E47" s="56" t="str">
        <f>IF(A47="","",VLOOKUP(A47,Declarations!$A$3:$H$10,2,0))</f>
        <v/>
      </c>
      <c r="F47" s="58"/>
      <c r="G47" s="59">
        <v>1</v>
      </c>
      <c r="H47" s="60"/>
      <c r="I47" s="44" t="str">
        <f t="shared" si="3"/>
        <v/>
      </c>
      <c r="J47" s="44" t="str">
        <f t="shared" si="3"/>
        <v/>
      </c>
      <c r="K47" s="44" t="str">
        <f t="shared" si="3"/>
        <v/>
      </c>
      <c r="L47" s="44" t="str">
        <f t="shared" si="3"/>
        <v/>
      </c>
      <c r="M47" s="44" t="str">
        <f t="shared" si="3"/>
        <v/>
      </c>
      <c r="N47" s="44" t="str">
        <f t="shared" si="3"/>
        <v/>
      </c>
      <c r="O47" s="44" t="str">
        <f t="shared" si="3"/>
        <v/>
      </c>
      <c r="P47" s="44" t="str">
        <f t="shared" si="3"/>
        <v/>
      </c>
      <c r="Q47" s="53">
        <f>36-SUM(I40:P47)</f>
        <v>1</v>
      </c>
    </row>
    <row r="48" spans="1:17" ht="14.85" customHeight="1">
      <c r="A48" s="61" t="s">
        <v>21</v>
      </c>
      <c r="B48" s="62"/>
      <c r="C48" s="62" t="s">
        <v>99</v>
      </c>
      <c r="D48" s="66"/>
      <c r="E48" s="66"/>
      <c r="F48" s="68"/>
      <c r="G48" s="66"/>
      <c r="H48" s="67"/>
      <c r="I48" s="53"/>
      <c r="J48" s="53"/>
      <c r="K48" s="53"/>
      <c r="L48" s="53"/>
      <c r="M48" s="53"/>
      <c r="N48" s="53"/>
      <c r="O48" s="53"/>
      <c r="P48" s="53"/>
      <c r="Q48" s="53"/>
    </row>
    <row r="49" spans="1:17" ht="14.85" customHeight="1">
      <c r="A49" s="54">
        <v>4</v>
      </c>
      <c r="B49" s="55" t="s">
        <v>85</v>
      </c>
      <c r="C49" s="56" t="str">
        <f>IF(A49="","",VLOOKUP($A$48,Declarations!$A$11:$Y$42,VLOOKUP(A49,Declarations!$A$3:$H$10,6,0),0))</f>
        <v>Peter Phillips</v>
      </c>
      <c r="D49" s="57" t="str">
        <f>IF(A49="","",VLOOKUP($A$48,Declarations!$A$11:$Y$41,VLOOKUP(A49,Declarations!$A$3:$H$10,7,0),0))</f>
        <v>M35</v>
      </c>
      <c r="E49" s="56" t="str">
        <f>IF(A49="","",VLOOKUP(A49,Declarations!$A$3:$H$10,2,0))</f>
        <v>Herne Hill Harriers</v>
      </c>
      <c r="F49" s="58" t="s">
        <v>272</v>
      </c>
      <c r="G49" s="59">
        <v>8</v>
      </c>
      <c r="H49" s="60"/>
      <c r="I49" s="44" t="str">
        <f t="shared" ref="I49:P56" si="4">IF($A49="","",IF($A49=I$12,$G49,""))</f>
        <v/>
      </c>
      <c r="J49" s="44" t="str">
        <f t="shared" si="4"/>
        <v/>
      </c>
      <c r="K49" s="44">
        <f t="shared" si="4"/>
        <v>8</v>
      </c>
      <c r="L49" s="44" t="str">
        <f t="shared" si="4"/>
        <v/>
      </c>
      <c r="M49" s="44" t="str">
        <f t="shared" si="4"/>
        <v/>
      </c>
      <c r="N49" s="44" t="str">
        <f t="shared" si="4"/>
        <v/>
      </c>
      <c r="O49" s="44" t="str">
        <f t="shared" si="4"/>
        <v/>
      </c>
      <c r="P49" s="44" t="str">
        <f t="shared" si="4"/>
        <v/>
      </c>
      <c r="Q49" s="53"/>
    </row>
    <row r="50" spans="1:17" ht="14.85" customHeight="1">
      <c r="A50" s="54">
        <v>8</v>
      </c>
      <c r="B50" s="55" t="s">
        <v>86</v>
      </c>
      <c r="C50" s="56" t="str">
        <f>IF(A50="","",VLOOKUP($A$48,Declarations!$A$11:$Y$42,VLOOKUP(A50,Declarations!$A$3:$H$10,6,0),0))</f>
        <v>Bartosz Porzuczek</v>
      </c>
      <c r="D50" s="57" t="str">
        <f>IF(A50="","",VLOOKUP($A$48,Declarations!$A$11:$Y$41,VLOOKUP(A50,Declarations!$A$3:$H$10,7,0),0))</f>
        <v>M40</v>
      </c>
      <c r="E50" s="56" t="str">
        <f>IF(A50="","",VLOOKUP(A50,Declarations!$A$3:$H$10,2,0))</f>
        <v>Serpentine</v>
      </c>
      <c r="F50" s="58" t="s">
        <v>273</v>
      </c>
      <c r="G50" s="59">
        <v>7</v>
      </c>
      <c r="H50" s="60"/>
      <c r="I50" s="44" t="str">
        <f t="shared" si="4"/>
        <v/>
      </c>
      <c r="J50" s="44" t="str">
        <f t="shared" si="4"/>
        <v/>
      </c>
      <c r="K50" s="44" t="str">
        <f t="shared" si="4"/>
        <v/>
      </c>
      <c r="L50" s="44" t="str">
        <f t="shared" si="4"/>
        <v/>
      </c>
      <c r="M50" s="44" t="str">
        <f t="shared" si="4"/>
        <v/>
      </c>
      <c r="N50" s="44" t="str">
        <f t="shared" si="4"/>
        <v/>
      </c>
      <c r="O50" s="44">
        <f t="shared" si="4"/>
        <v>7</v>
      </c>
      <c r="P50" s="44" t="str">
        <f t="shared" si="4"/>
        <v/>
      </c>
      <c r="Q50" s="53"/>
    </row>
    <row r="51" spans="1:17" ht="14.85" customHeight="1">
      <c r="A51" s="54">
        <v>9</v>
      </c>
      <c r="B51" s="55" t="s">
        <v>87</v>
      </c>
      <c r="C51" s="56" t="str">
        <f>IF(A51="","",VLOOKUP($A$48,Declarations!$A$11:$Y$42,VLOOKUP(A51,Declarations!$A$3:$H$10,6,0),0))</f>
        <v>Scott Brewer</v>
      </c>
      <c r="D51" s="57" t="str">
        <f>IF(A51="","",VLOOKUP($A$48,Declarations!$A$11:$Y$41,VLOOKUP(A51,Declarations!$A$3:$H$10,7,0),0))</f>
        <v>M35</v>
      </c>
      <c r="E51" s="56" t="str">
        <f>IF(A51="","",VLOOKUP(A51,Declarations!$A$3:$H$10,2,0))</f>
        <v>Thames Valley Harriers</v>
      </c>
      <c r="F51" s="58" t="s">
        <v>274</v>
      </c>
      <c r="G51" s="59">
        <v>6</v>
      </c>
      <c r="H51" s="60"/>
      <c r="I51" s="44" t="str">
        <f t="shared" si="4"/>
        <v/>
      </c>
      <c r="J51" s="44" t="str">
        <f t="shared" si="4"/>
        <v/>
      </c>
      <c r="K51" s="44" t="str">
        <f t="shared" si="4"/>
        <v/>
      </c>
      <c r="L51" s="44" t="str">
        <f t="shared" si="4"/>
        <v/>
      </c>
      <c r="M51" s="44" t="str">
        <f t="shared" si="4"/>
        <v/>
      </c>
      <c r="N51" s="44" t="str">
        <f t="shared" si="4"/>
        <v/>
      </c>
      <c r="O51" s="44" t="str">
        <f t="shared" si="4"/>
        <v/>
      </c>
      <c r="P51" s="44">
        <f t="shared" si="4"/>
        <v>6</v>
      </c>
      <c r="Q51" s="53"/>
    </row>
    <row r="52" spans="1:17" ht="14.85" customHeight="1">
      <c r="A52" s="54">
        <v>5</v>
      </c>
      <c r="B52" s="55" t="s">
        <v>88</v>
      </c>
      <c r="C52" s="56" t="str">
        <f>IF(A52="","",VLOOKUP($A$48,Declarations!$A$11:$Y$42,VLOOKUP(A52,Declarations!$A$3:$H$10,6,0),0))</f>
        <v>Ryan Hamdy</v>
      </c>
      <c r="D52" s="57" t="str">
        <f>IF(A52="","",VLOOKUP($A$48,Declarations!$A$11:$Y$41,VLOOKUP(A52,Declarations!$A$3:$H$10,7,0),0))</f>
        <v>M35</v>
      </c>
      <c r="E52" s="56" t="str">
        <f>IF(A52="","",VLOOKUP(A52,Declarations!$A$3:$H$10,2,0))</f>
        <v>Hillingdon</v>
      </c>
      <c r="F52" s="58" t="s">
        <v>275</v>
      </c>
      <c r="G52" s="59">
        <v>5</v>
      </c>
      <c r="H52" s="60"/>
      <c r="I52" s="44" t="str">
        <f t="shared" si="4"/>
        <v/>
      </c>
      <c r="J52" s="44" t="str">
        <f t="shared" si="4"/>
        <v/>
      </c>
      <c r="K52" s="44" t="str">
        <f t="shared" si="4"/>
        <v/>
      </c>
      <c r="L52" s="44">
        <f t="shared" si="4"/>
        <v>5</v>
      </c>
      <c r="M52" s="44" t="str">
        <f t="shared" si="4"/>
        <v/>
      </c>
      <c r="N52" s="44" t="str">
        <f t="shared" si="4"/>
        <v/>
      </c>
      <c r="O52" s="44" t="str">
        <f t="shared" si="4"/>
        <v/>
      </c>
      <c r="P52" s="44" t="str">
        <f t="shared" si="4"/>
        <v/>
      </c>
      <c r="Q52" s="53"/>
    </row>
    <row r="53" spans="1:17" ht="14.85" customHeight="1">
      <c r="A53" s="54">
        <v>7</v>
      </c>
      <c r="B53" s="55" t="s">
        <v>89</v>
      </c>
      <c r="C53" s="56" t="str">
        <f>IF(A53="","",VLOOKUP($A$48,Declarations!$A$11:$Y$42,VLOOKUP(A53,Declarations!$A$3:$H$10,6,0),0))</f>
        <v>Will Bennett</v>
      </c>
      <c r="D53" s="57" t="str">
        <f>IF(A53="","",VLOOKUP($A$48,Declarations!$A$11:$Y$41,VLOOKUP(A53,Declarations!$A$3:$H$10,7,0),0))</f>
        <v>M35</v>
      </c>
      <c r="E53" s="56" t="str">
        <f>IF(A53="","",VLOOKUP(A53,Declarations!$A$3:$H$10,2,0))</f>
        <v>Ealing Eagles</v>
      </c>
      <c r="F53" s="58" t="s">
        <v>276</v>
      </c>
      <c r="G53" s="59">
        <v>4</v>
      </c>
      <c r="H53" s="60"/>
      <c r="I53" s="44" t="str">
        <f t="shared" si="4"/>
        <v/>
      </c>
      <c r="J53" s="44" t="str">
        <f t="shared" si="4"/>
        <v/>
      </c>
      <c r="K53" s="44" t="str">
        <f t="shared" si="4"/>
        <v/>
      </c>
      <c r="L53" s="44" t="str">
        <f t="shared" si="4"/>
        <v/>
      </c>
      <c r="M53" s="44" t="str">
        <f t="shared" si="4"/>
        <v/>
      </c>
      <c r="N53" s="44">
        <f t="shared" si="4"/>
        <v>4</v>
      </c>
      <c r="O53" s="44" t="str">
        <f t="shared" si="4"/>
        <v/>
      </c>
      <c r="P53" s="44" t="str">
        <f t="shared" si="4"/>
        <v/>
      </c>
      <c r="Q53" s="53"/>
    </row>
    <row r="54" spans="1:17" ht="14.85" customHeight="1">
      <c r="A54" s="54">
        <v>6</v>
      </c>
      <c r="B54" s="55" t="s">
        <v>90</v>
      </c>
      <c r="C54" s="56" t="str">
        <f>IF(A54="","",VLOOKUP($A$48,Declarations!$A$11:$Y$42,VLOOKUP(A54,Declarations!$A$3:$H$10,6,0),0))</f>
        <v>Marcus Weedon</v>
      </c>
      <c r="D54" s="57" t="str">
        <f>IF(A54="","",VLOOKUP($A$48,Declarations!$A$11:$Y$41,VLOOKUP(A54,Declarations!$A$3:$H$10,7,0),0))</f>
        <v>M35</v>
      </c>
      <c r="E54" s="56" t="str">
        <f>IF(A54="","",VLOOKUP(A54,Declarations!$A$3:$H$10,2,0))</f>
        <v>Metros</v>
      </c>
      <c r="F54" s="58" t="s">
        <v>277</v>
      </c>
      <c r="G54" s="59">
        <v>3</v>
      </c>
      <c r="H54" s="60"/>
      <c r="I54" s="44" t="str">
        <f t="shared" si="4"/>
        <v/>
      </c>
      <c r="J54" s="44" t="str">
        <f t="shared" si="4"/>
        <v/>
      </c>
      <c r="K54" s="44" t="str">
        <f t="shared" si="4"/>
        <v/>
      </c>
      <c r="L54" s="44" t="str">
        <f t="shared" si="4"/>
        <v/>
      </c>
      <c r="M54" s="44">
        <f t="shared" si="4"/>
        <v>3</v>
      </c>
      <c r="N54" s="44" t="str">
        <f t="shared" si="4"/>
        <v/>
      </c>
      <c r="O54" s="44" t="str">
        <f t="shared" si="4"/>
        <v/>
      </c>
      <c r="P54" s="44" t="str">
        <f t="shared" si="4"/>
        <v/>
      </c>
      <c r="Q54" s="53"/>
    </row>
    <row r="55" spans="1:17" ht="14.85" customHeight="1">
      <c r="A55" s="54"/>
      <c r="B55" s="55" t="s">
        <v>91</v>
      </c>
      <c r="C55" s="56" t="str">
        <f>IF(A55="","",VLOOKUP($A$48,Declarations!$A$11:$Y$42,VLOOKUP(A55,Declarations!$A$3:$H$10,6,0),0))</f>
        <v/>
      </c>
      <c r="D55" s="57" t="str">
        <f>IF(A55="","",VLOOKUP($A$48,Declarations!$A$11:$Y$41,VLOOKUP(A55,Declarations!$A$3:$H$10,7,0),0))</f>
        <v/>
      </c>
      <c r="E55" s="56" t="str">
        <f>IF(A55="","",VLOOKUP(A55,Declarations!$A$3:$H$10,2,0))</f>
        <v/>
      </c>
      <c r="F55" s="58"/>
      <c r="G55" s="59">
        <v>2</v>
      </c>
      <c r="H55" s="60"/>
      <c r="I55" s="44" t="str">
        <f t="shared" si="4"/>
        <v/>
      </c>
      <c r="J55" s="44" t="str">
        <f t="shared" si="4"/>
        <v/>
      </c>
      <c r="K55" s="44" t="str">
        <f t="shared" si="4"/>
        <v/>
      </c>
      <c r="L55" s="44" t="str">
        <f t="shared" si="4"/>
        <v/>
      </c>
      <c r="M55" s="44" t="str">
        <f t="shared" si="4"/>
        <v/>
      </c>
      <c r="N55" s="44" t="str">
        <f t="shared" si="4"/>
        <v/>
      </c>
      <c r="O55" s="44" t="str">
        <f t="shared" si="4"/>
        <v/>
      </c>
      <c r="P55" s="44" t="str">
        <f t="shared" si="4"/>
        <v/>
      </c>
      <c r="Q55" s="53"/>
    </row>
    <row r="56" spans="1:17" ht="14.85" customHeight="1">
      <c r="A56" s="54"/>
      <c r="B56" s="55" t="s">
        <v>92</v>
      </c>
      <c r="C56" s="56" t="str">
        <f>IF(A56="","",VLOOKUP($A$48,Declarations!$A$11:$Y$42,VLOOKUP(A56,Declarations!$A$3:$H$10,6,0),0))</f>
        <v/>
      </c>
      <c r="D56" s="57" t="str">
        <f>IF(A56="","",VLOOKUP($A$48,Declarations!$A$11:$Y$41,VLOOKUP(A56,Declarations!$A$3:$H$10,7,0),0))</f>
        <v/>
      </c>
      <c r="E56" s="56" t="str">
        <f>IF(A56="","",VLOOKUP(A56,Declarations!$A$3:$H$10,2,0))</f>
        <v/>
      </c>
      <c r="F56" s="58"/>
      <c r="G56" s="59">
        <v>1</v>
      </c>
      <c r="H56" s="60"/>
      <c r="I56" s="44" t="str">
        <f t="shared" si="4"/>
        <v/>
      </c>
      <c r="J56" s="44" t="str">
        <f t="shared" si="4"/>
        <v/>
      </c>
      <c r="K56" s="44" t="str">
        <f t="shared" si="4"/>
        <v/>
      </c>
      <c r="L56" s="44" t="str">
        <f t="shared" si="4"/>
        <v/>
      </c>
      <c r="M56" s="44" t="str">
        <f t="shared" si="4"/>
        <v/>
      </c>
      <c r="N56" s="44" t="str">
        <f t="shared" si="4"/>
        <v/>
      </c>
      <c r="O56" s="44" t="str">
        <f t="shared" si="4"/>
        <v/>
      </c>
      <c r="P56" s="44" t="str">
        <f t="shared" si="4"/>
        <v/>
      </c>
      <c r="Q56" s="53">
        <f>36-SUM(I49:P56)</f>
        <v>3</v>
      </c>
    </row>
    <row r="57" spans="1:17" ht="14.85" customHeight="1">
      <c r="A57" s="61" t="s">
        <v>22</v>
      </c>
      <c r="B57" s="62"/>
      <c r="C57" s="62" t="s">
        <v>100</v>
      </c>
      <c r="D57" s="66"/>
      <c r="E57" s="66"/>
      <c r="F57" s="68"/>
      <c r="G57" s="66"/>
      <c r="H57" s="67"/>
      <c r="I57" s="53"/>
      <c r="J57" s="53"/>
      <c r="K57" s="53"/>
      <c r="L57" s="53"/>
      <c r="M57" s="53"/>
      <c r="N57" s="53"/>
      <c r="O57" s="53"/>
      <c r="P57" s="53"/>
      <c r="Q57" s="53"/>
    </row>
    <row r="58" spans="1:17" ht="14.85" customHeight="1">
      <c r="A58" s="54">
        <v>9</v>
      </c>
      <c r="B58" s="55" t="s">
        <v>85</v>
      </c>
      <c r="C58" s="56" t="str">
        <f>IF(A58="","",VLOOKUP($A$57,Declarations!$A$11:$Y$42,VLOOKUP(A58,Declarations!$A$3:$H$10,6,0),0))</f>
        <v>Manuel da Silva</v>
      </c>
      <c r="D58" s="57" t="str">
        <f>IF(A58="","",VLOOKUP($A$57,Declarations!$A$11:$Y$41,VLOOKUP(A58,Declarations!$A$3:$H$10,7,0),0))</f>
        <v>M35</v>
      </c>
      <c r="E58" s="56" t="str">
        <f>IF(A58="","",VLOOKUP(A58,Declarations!$A$3:$H$10,2,0))</f>
        <v>Thames Valley Harriers</v>
      </c>
      <c r="F58" s="58" t="s">
        <v>278</v>
      </c>
      <c r="G58" s="59">
        <v>8</v>
      </c>
      <c r="H58" s="60"/>
      <c r="I58" s="44" t="str">
        <f t="shared" ref="I58:P65" si="5">IF($A58="","",IF($A58=I$12,$G58,""))</f>
        <v/>
      </c>
      <c r="J58" s="44" t="str">
        <f t="shared" si="5"/>
        <v/>
      </c>
      <c r="K58" s="44" t="str">
        <f t="shared" si="5"/>
        <v/>
      </c>
      <c r="L58" s="44" t="str">
        <f t="shared" si="5"/>
        <v/>
      </c>
      <c r="M58" s="44" t="str">
        <f t="shared" si="5"/>
        <v/>
      </c>
      <c r="N58" s="44" t="str">
        <f t="shared" si="5"/>
        <v/>
      </c>
      <c r="O58" s="44" t="str">
        <f t="shared" si="5"/>
        <v/>
      </c>
      <c r="P58" s="44">
        <f t="shared" si="5"/>
        <v>8</v>
      </c>
      <c r="Q58" s="53"/>
    </row>
    <row r="59" spans="1:17" ht="14.85" customHeight="1">
      <c r="A59" s="54">
        <v>5</v>
      </c>
      <c r="B59" s="55" t="s">
        <v>86</v>
      </c>
      <c r="C59" s="56" t="str">
        <f>IF(A59="","",VLOOKUP($A$57,Declarations!$A$11:$Y$42,VLOOKUP(A59,Declarations!$A$3:$H$10,6,0),0))</f>
        <v>Rob Poulter</v>
      </c>
      <c r="D59" s="57" t="str">
        <f>IF(A59="","",VLOOKUP($A$57,Declarations!$A$11:$Y$41,VLOOKUP(A59,Declarations!$A$3:$H$10,7,0),0))</f>
        <v>M50</v>
      </c>
      <c r="E59" s="56" t="str">
        <f>IF(A59="","",VLOOKUP(A59,Declarations!$A$3:$H$10,2,0))</f>
        <v>Hillingdon</v>
      </c>
      <c r="F59" s="58" t="s">
        <v>279</v>
      </c>
      <c r="G59" s="59">
        <v>7</v>
      </c>
      <c r="H59" s="60"/>
      <c r="I59" s="44" t="str">
        <f t="shared" si="5"/>
        <v/>
      </c>
      <c r="J59" s="44" t="str">
        <f t="shared" si="5"/>
        <v/>
      </c>
      <c r="K59" s="44" t="str">
        <f t="shared" si="5"/>
        <v/>
      </c>
      <c r="L59" s="44">
        <f t="shared" si="5"/>
        <v>7</v>
      </c>
      <c r="M59" s="44" t="str">
        <f t="shared" si="5"/>
        <v/>
      </c>
      <c r="N59" s="44" t="str">
        <f t="shared" si="5"/>
        <v/>
      </c>
      <c r="O59" s="44" t="str">
        <f t="shared" si="5"/>
        <v/>
      </c>
      <c r="P59" s="44" t="str">
        <f t="shared" si="5"/>
        <v/>
      </c>
      <c r="Q59" s="53"/>
    </row>
    <row r="60" spans="1:17" ht="14.85" customHeight="1">
      <c r="A60" s="54">
        <v>8</v>
      </c>
      <c r="B60" s="55" t="s">
        <v>87</v>
      </c>
      <c r="C60" s="56" t="str">
        <f>IF(A60="","",VLOOKUP($A$57,Declarations!$A$11:$Y$42,VLOOKUP(A60,Declarations!$A$3:$H$10,6,0),0))</f>
        <v>Jeremy Freer</v>
      </c>
      <c r="D60" s="57" t="str">
        <f>IF(A60="","",VLOOKUP($A$57,Declarations!$A$11:$Y$41,VLOOKUP(A60,Declarations!$A$3:$H$10,7,0),0))</f>
        <v>M45</v>
      </c>
      <c r="E60" s="56" t="str">
        <f>IF(A60="","",VLOOKUP(A60,Declarations!$A$3:$H$10,2,0))</f>
        <v>Serpentine</v>
      </c>
      <c r="F60" s="58" t="s">
        <v>280</v>
      </c>
      <c r="G60" s="59">
        <v>6</v>
      </c>
      <c r="H60" s="60"/>
      <c r="I60" s="44" t="str">
        <f t="shared" si="5"/>
        <v/>
      </c>
      <c r="J60" s="44" t="str">
        <f t="shared" si="5"/>
        <v/>
      </c>
      <c r="K60" s="44" t="str">
        <f t="shared" si="5"/>
        <v/>
      </c>
      <c r="L60" s="44" t="str">
        <f t="shared" si="5"/>
        <v/>
      </c>
      <c r="M60" s="44" t="str">
        <f t="shared" si="5"/>
        <v/>
      </c>
      <c r="N60" s="44" t="str">
        <f t="shared" si="5"/>
        <v/>
      </c>
      <c r="O60" s="44">
        <f t="shared" si="5"/>
        <v>6</v>
      </c>
      <c r="P60" s="44" t="str">
        <f t="shared" si="5"/>
        <v/>
      </c>
      <c r="Q60" s="53"/>
    </row>
    <row r="61" spans="1:17" ht="14.85" customHeight="1">
      <c r="A61" s="54">
        <v>6</v>
      </c>
      <c r="B61" s="55" t="s">
        <v>88</v>
      </c>
      <c r="C61" s="56" t="str">
        <f>IF(A61="","",VLOOKUP($A$57,Declarations!$A$11:$Y$42,VLOOKUP(A61,Declarations!$A$3:$H$10,6,0),0))</f>
        <v>Jag Matharu</v>
      </c>
      <c r="D61" s="57" t="str">
        <f>IF(A61="","",VLOOKUP($A$57,Declarations!$A$11:$Y$41,VLOOKUP(A61,Declarations!$A$3:$H$10,7,0),0))</f>
        <v>M50</v>
      </c>
      <c r="E61" s="56" t="str">
        <f>IF(A61="","",VLOOKUP(A61,Declarations!$A$3:$H$10,2,0))</f>
        <v>Metros</v>
      </c>
      <c r="F61" s="58" t="s">
        <v>281</v>
      </c>
      <c r="G61" s="59">
        <v>5</v>
      </c>
      <c r="H61" s="60"/>
      <c r="I61" s="44" t="str">
        <f t="shared" si="5"/>
        <v/>
      </c>
      <c r="J61" s="44" t="str">
        <f t="shared" si="5"/>
        <v/>
      </c>
      <c r="K61" s="44" t="str">
        <f t="shared" si="5"/>
        <v/>
      </c>
      <c r="L61" s="44" t="str">
        <f t="shared" si="5"/>
        <v/>
      </c>
      <c r="M61" s="44">
        <f t="shared" si="5"/>
        <v>5</v>
      </c>
      <c r="N61" s="44" t="str">
        <f t="shared" si="5"/>
        <v/>
      </c>
      <c r="O61" s="44" t="str">
        <f t="shared" si="5"/>
        <v/>
      </c>
      <c r="P61" s="44" t="str">
        <f t="shared" si="5"/>
        <v/>
      </c>
      <c r="Q61" s="53"/>
    </row>
    <row r="62" spans="1:17" ht="14.85" customHeight="1">
      <c r="A62" s="54">
        <v>4</v>
      </c>
      <c r="B62" s="55" t="s">
        <v>89</v>
      </c>
      <c r="C62" s="56" t="str">
        <f>IF(A62="","",VLOOKUP($A$57,Declarations!$A$11:$Y$42,VLOOKUP(A62,Declarations!$A$3:$H$10,6,0),0))</f>
        <v>Robert Nagorski</v>
      </c>
      <c r="D62" s="57" t="str">
        <f>IF(A62="","",VLOOKUP($A$57,Declarations!$A$11:$Y$41,VLOOKUP(A62,Declarations!$A$3:$H$10,7,0),0))</f>
        <v>M60</v>
      </c>
      <c r="E62" s="56" t="str">
        <f>IF(A62="","",VLOOKUP(A62,Declarations!$A$3:$H$10,2,0))</f>
        <v>Herne Hill Harriers</v>
      </c>
      <c r="F62" s="58" t="s">
        <v>282</v>
      </c>
      <c r="G62" s="59">
        <v>4</v>
      </c>
      <c r="H62" s="60"/>
      <c r="I62" s="44" t="str">
        <f t="shared" si="5"/>
        <v/>
      </c>
      <c r="J62" s="44" t="str">
        <f t="shared" si="5"/>
        <v/>
      </c>
      <c r="K62" s="44">
        <f t="shared" si="5"/>
        <v>4</v>
      </c>
      <c r="L62" s="44" t="str">
        <f t="shared" si="5"/>
        <v/>
      </c>
      <c r="M62" s="44" t="str">
        <f t="shared" si="5"/>
        <v/>
      </c>
      <c r="N62" s="44" t="str">
        <f t="shared" si="5"/>
        <v/>
      </c>
      <c r="O62" s="44" t="str">
        <f t="shared" si="5"/>
        <v/>
      </c>
      <c r="P62" s="44" t="str">
        <f t="shared" si="5"/>
        <v/>
      </c>
      <c r="Q62" s="53"/>
    </row>
    <row r="63" spans="1:17" ht="14.85" customHeight="1">
      <c r="A63" s="54">
        <v>7</v>
      </c>
      <c r="B63" s="55" t="s">
        <v>90</v>
      </c>
      <c r="C63" s="56" t="str">
        <f>IF(A63="","",VLOOKUP($A$57,Declarations!$A$11:$Y$42,VLOOKUP(A63,Declarations!$A$3:$H$10,6,0),0))</f>
        <v>Nick Davies</v>
      </c>
      <c r="D63" s="57" t="str">
        <f>IF(A63="","",VLOOKUP($A$57,Declarations!$A$11:$Y$41,VLOOKUP(A63,Declarations!$A$3:$H$10,7,0),0))</f>
        <v>M40</v>
      </c>
      <c r="E63" s="56" t="str">
        <f>IF(A63="","",VLOOKUP(A63,Declarations!$A$3:$H$10,2,0))</f>
        <v>Ealing Eagles</v>
      </c>
      <c r="F63" s="58" t="s">
        <v>283</v>
      </c>
      <c r="G63" s="59">
        <v>3</v>
      </c>
      <c r="H63" s="60"/>
      <c r="I63" s="44" t="str">
        <f t="shared" si="5"/>
        <v/>
      </c>
      <c r="J63" s="44" t="str">
        <f t="shared" si="5"/>
        <v/>
      </c>
      <c r="K63" s="44" t="str">
        <f t="shared" si="5"/>
        <v/>
      </c>
      <c r="L63" s="44" t="str">
        <f t="shared" si="5"/>
        <v/>
      </c>
      <c r="M63" s="44" t="str">
        <f t="shared" si="5"/>
        <v/>
      </c>
      <c r="N63" s="44">
        <f t="shared" si="5"/>
        <v>3</v>
      </c>
      <c r="O63" s="44" t="str">
        <f t="shared" si="5"/>
        <v/>
      </c>
      <c r="P63" s="44" t="str">
        <f t="shared" si="5"/>
        <v/>
      </c>
      <c r="Q63" s="53"/>
    </row>
    <row r="64" spans="1:17" ht="14.85" customHeight="1">
      <c r="A64" s="54"/>
      <c r="B64" s="55" t="s">
        <v>91</v>
      </c>
      <c r="C64" s="56" t="str">
        <f>IF(A64="","",VLOOKUP($A$57,Declarations!$A$11:$Y$42,VLOOKUP(A64,Declarations!$A$3:$H$10,6,0),0))</f>
        <v/>
      </c>
      <c r="D64" s="57" t="str">
        <f>IF(A64="","",VLOOKUP($A$57,Declarations!$A$11:$Y$41,VLOOKUP(A64,Declarations!$A$3:$H$10,7,0),0))</f>
        <v/>
      </c>
      <c r="E64" s="56" t="str">
        <f>IF(A64="","",VLOOKUP(A64,Declarations!$A$3:$H$10,2,0))</f>
        <v/>
      </c>
      <c r="F64" s="58"/>
      <c r="G64" s="59">
        <v>2</v>
      </c>
      <c r="H64" s="60"/>
      <c r="I64" s="44" t="str">
        <f t="shared" si="5"/>
        <v/>
      </c>
      <c r="J64" s="44" t="str">
        <f t="shared" si="5"/>
        <v/>
      </c>
      <c r="K64" s="44" t="str">
        <f t="shared" si="5"/>
        <v/>
      </c>
      <c r="L64" s="44" t="str">
        <f t="shared" si="5"/>
        <v/>
      </c>
      <c r="M64" s="44" t="str">
        <f t="shared" si="5"/>
        <v/>
      </c>
      <c r="N64" s="44" t="str">
        <f t="shared" si="5"/>
        <v/>
      </c>
      <c r="O64" s="44" t="str">
        <f t="shared" si="5"/>
        <v/>
      </c>
      <c r="P64" s="44" t="str">
        <f t="shared" si="5"/>
        <v/>
      </c>
      <c r="Q64" s="53"/>
    </row>
    <row r="65" spans="1:17" ht="14.85" customHeight="1">
      <c r="A65" s="54"/>
      <c r="B65" s="55" t="s">
        <v>92</v>
      </c>
      <c r="C65" s="56" t="str">
        <f>IF(A65="","",VLOOKUP($A$57,Declarations!$A$11:$Y$42,VLOOKUP(A65,Declarations!$A$3:$H$10,6,0),0))</f>
        <v/>
      </c>
      <c r="D65" s="57" t="str">
        <f>IF(A65="","",VLOOKUP($A$57,Declarations!$A$11:$Y$41,VLOOKUP(A65,Declarations!$A$3:$H$10,7,0),0))</f>
        <v/>
      </c>
      <c r="E65" s="56" t="str">
        <f>IF(A65="","",VLOOKUP(A65,Declarations!$A$3:$H$10,2,0))</f>
        <v/>
      </c>
      <c r="F65" s="58"/>
      <c r="G65" s="59">
        <v>1</v>
      </c>
      <c r="H65" s="60"/>
      <c r="I65" s="44" t="str">
        <f t="shared" si="5"/>
        <v/>
      </c>
      <c r="J65" s="44" t="str">
        <f t="shared" si="5"/>
        <v/>
      </c>
      <c r="K65" s="44" t="str">
        <f t="shared" si="5"/>
        <v/>
      </c>
      <c r="L65" s="44" t="str">
        <f t="shared" si="5"/>
        <v/>
      </c>
      <c r="M65" s="44" t="str">
        <f t="shared" si="5"/>
        <v/>
      </c>
      <c r="N65" s="44" t="str">
        <f t="shared" si="5"/>
        <v/>
      </c>
      <c r="O65" s="44" t="str">
        <f t="shared" si="5"/>
        <v/>
      </c>
      <c r="P65" s="44" t="str">
        <f t="shared" si="5"/>
        <v/>
      </c>
      <c r="Q65" s="53">
        <f>36-SUM(I58:P65)</f>
        <v>3</v>
      </c>
    </row>
    <row r="66" spans="1:17" ht="14.85" customHeight="1">
      <c r="A66" s="61" t="s">
        <v>23</v>
      </c>
      <c r="B66" s="62"/>
      <c r="C66" s="62" t="s">
        <v>101</v>
      </c>
      <c r="D66" s="66"/>
      <c r="E66" s="66"/>
      <c r="F66" s="68"/>
      <c r="G66" s="66"/>
      <c r="H66" s="67"/>
      <c r="I66" s="53"/>
      <c r="J66" s="53"/>
      <c r="K66" s="53"/>
      <c r="L66" s="53"/>
      <c r="M66" s="53"/>
      <c r="N66" s="53"/>
      <c r="O66" s="53"/>
      <c r="P66" s="53"/>
      <c r="Q66" s="53"/>
    </row>
    <row r="67" spans="1:17" ht="14.85" customHeight="1">
      <c r="A67" s="54">
        <v>5</v>
      </c>
      <c r="B67" s="55" t="s">
        <v>85</v>
      </c>
      <c r="C67" s="56" t="str">
        <f>IF(A67="","",VLOOKUP($A$66,Declarations!$A$11:$Y$42,VLOOKUP(A67,Declarations!$A$3:$H$10,6,0),0))</f>
        <v>Jason Steel</v>
      </c>
      <c r="D67" s="57" t="str">
        <f>IF(A67="","",VLOOKUP($A$66,Declarations!$A$11:$Y$41,VLOOKUP(A67,Declarations!$A$3:$H$10,7,0),0))</f>
        <v>M50</v>
      </c>
      <c r="E67" s="56" t="str">
        <f>IF(A67="","",VLOOKUP(A67,Declarations!$A$3:$H$10,2,0))</f>
        <v>Hillingdon</v>
      </c>
      <c r="F67" s="58" t="s">
        <v>276</v>
      </c>
      <c r="G67" s="59">
        <v>8</v>
      </c>
      <c r="H67" s="60"/>
      <c r="I67" s="44" t="str">
        <f t="shared" ref="I67:P74" si="6">IF($A67="","",IF($A67=I$12,$G67,""))</f>
        <v/>
      </c>
      <c r="J67" s="44" t="str">
        <f t="shared" si="6"/>
        <v/>
      </c>
      <c r="K67" s="44" t="str">
        <f t="shared" si="6"/>
        <v/>
      </c>
      <c r="L67" s="44">
        <f t="shared" si="6"/>
        <v>8</v>
      </c>
      <c r="M67" s="44" t="str">
        <f t="shared" si="6"/>
        <v/>
      </c>
      <c r="N67" s="44" t="str">
        <f t="shared" si="6"/>
        <v/>
      </c>
      <c r="O67" s="44" t="str">
        <f t="shared" si="6"/>
        <v/>
      </c>
      <c r="P67" s="44" t="str">
        <f t="shared" si="6"/>
        <v/>
      </c>
      <c r="Q67" s="53"/>
    </row>
    <row r="68" spans="1:17" ht="14.85" customHeight="1">
      <c r="A68" s="54">
        <v>8</v>
      </c>
      <c r="B68" s="55" t="s">
        <v>86</v>
      </c>
      <c r="C68" s="56" t="str">
        <f>IF(A68="","",VLOOKUP($A$66,Declarations!$A$11:$Y$42,VLOOKUP(A68,Declarations!$A$3:$H$10,6,0),0))</f>
        <v>Stuart Leigh</v>
      </c>
      <c r="D68" s="57" t="str">
        <f>IF(A68="","",VLOOKUP($A$66,Declarations!$A$11:$Y$41,VLOOKUP(A68,Declarations!$A$3:$H$10,7,0),0))</f>
        <v>M55</v>
      </c>
      <c r="E68" s="56" t="str">
        <f>IF(A68="","",VLOOKUP(A68,Declarations!$A$3:$H$10,2,0))</f>
        <v>Serpentine</v>
      </c>
      <c r="F68" s="58" t="s">
        <v>192</v>
      </c>
      <c r="G68" s="59">
        <v>7</v>
      </c>
      <c r="H68" s="60"/>
      <c r="I68" s="44" t="str">
        <f t="shared" si="6"/>
        <v/>
      </c>
      <c r="J68" s="44" t="str">
        <f t="shared" si="6"/>
        <v/>
      </c>
      <c r="K68" s="44" t="str">
        <f t="shared" si="6"/>
        <v/>
      </c>
      <c r="L68" s="44" t="str">
        <f t="shared" si="6"/>
        <v/>
      </c>
      <c r="M68" s="44" t="str">
        <f t="shared" si="6"/>
        <v/>
      </c>
      <c r="N68" s="44" t="str">
        <f t="shared" si="6"/>
        <v/>
      </c>
      <c r="O68" s="44">
        <f t="shared" si="6"/>
        <v>7</v>
      </c>
      <c r="P68" s="44" t="str">
        <f t="shared" si="6"/>
        <v/>
      </c>
      <c r="Q68" s="53"/>
    </row>
    <row r="69" spans="1:17" ht="14.85" customHeight="1">
      <c r="A69" s="54">
        <v>4</v>
      </c>
      <c r="B69" s="55" t="s">
        <v>87</v>
      </c>
      <c r="C69" s="56" t="str">
        <f>IF(A69="","",VLOOKUP($A$66,Declarations!$A$11:$Y$42,VLOOKUP(A69,Declarations!$A$3:$H$10,6,0),0))</f>
        <v>Andrew Simms</v>
      </c>
      <c r="D69" s="57" t="str">
        <f>IF(A69="","",VLOOKUP($A$66,Declarations!$A$11:$Y$41,VLOOKUP(A69,Declarations!$A$3:$H$10,7,0),0))</f>
        <v>M50</v>
      </c>
      <c r="E69" s="56" t="str">
        <f>IF(A69="","",VLOOKUP(A69,Declarations!$A$3:$H$10,2,0))</f>
        <v>Herne Hill Harriers</v>
      </c>
      <c r="F69" s="58" t="s">
        <v>310</v>
      </c>
      <c r="G69" s="59">
        <v>6</v>
      </c>
      <c r="H69" s="60"/>
      <c r="I69" s="44" t="str">
        <f t="shared" si="6"/>
        <v/>
      </c>
      <c r="J69" s="44" t="str">
        <f t="shared" si="6"/>
        <v/>
      </c>
      <c r="K69" s="44">
        <f t="shared" si="6"/>
        <v>6</v>
      </c>
      <c r="L69" s="44" t="str">
        <f t="shared" si="6"/>
        <v/>
      </c>
      <c r="M69" s="44" t="str">
        <f t="shared" si="6"/>
        <v/>
      </c>
      <c r="N69" s="44" t="str">
        <f t="shared" si="6"/>
        <v/>
      </c>
      <c r="O69" s="44" t="str">
        <f t="shared" si="6"/>
        <v/>
      </c>
      <c r="P69" s="44" t="str">
        <f t="shared" si="6"/>
        <v/>
      </c>
      <c r="Q69" s="53"/>
    </row>
    <row r="70" spans="1:17" ht="14.85" customHeight="1">
      <c r="A70" s="54">
        <v>6</v>
      </c>
      <c r="B70" s="55" t="s">
        <v>88</v>
      </c>
      <c r="C70" s="56" t="str">
        <f>IF(A70="","",VLOOKUP($A$66,Declarations!$A$11:$Y$42,VLOOKUP(A70,Declarations!$A$3:$H$10,6,0),0))</f>
        <v>Russell Morris</v>
      </c>
      <c r="D70" s="57" t="str">
        <f>IF(A70="","",VLOOKUP($A$66,Declarations!$A$11:$Y$41,VLOOKUP(A70,Declarations!$A$3:$H$10,7,0),0))</f>
        <v>M50</v>
      </c>
      <c r="E70" s="56" t="str">
        <f>IF(A70="","",VLOOKUP(A70,Declarations!$A$3:$H$10,2,0))</f>
        <v>Metros</v>
      </c>
      <c r="F70" s="58" t="s">
        <v>311</v>
      </c>
      <c r="G70" s="59">
        <v>5</v>
      </c>
      <c r="H70" s="60"/>
      <c r="I70" s="44" t="str">
        <f t="shared" si="6"/>
        <v/>
      </c>
      <c r="J70" s="44" t="str">
        <f t="shared" si="6"/>
        <v/>
      </c>
      <c r="K70" s="44" t="str">
        <f t="shared" si="6"/>
        <v/>
      </c>
      <c r="L70" s="44" t="str">
        <f t="shared" si="6"/>
        <v/>
      </c>
      <c r="M70" s="44">
        <f t="shared" si="6"/>
        <v>5</v>
      </c>
      <c r="N70" s="44" t="str">
        <f t="shared" si="6"/>
        <v/>
      </c>
      <c r="O70" s="44" t="str">
        <f t="shared" si="6"/>
        <v/>
      </c>
      <c r="P70" s="44" t="str">
        <f t="shared" si="6"/>
        <v/>
      </c>
      <c r="Q70" s="53"/>
    </row>
    <row r="71" spans="1:17" ht="14.85" customHeight="1">
      <c r="A71" s="54">
        <v>9</v>
      </c>
      <c r="B71" s="55" t="s">
        <v>89</v>
      </c>
      <c r="C71" s="56" t="str">
        <f>IF(A71="","",VLOOKUP($A$66,Declarations!$A$11:$Y$42,VLOOKUP(A71,Declarations!$A$3:$H$10,6,0),0))</f>
        <v>Gordon Low</v>
      </c>
      <c r="D71" s="57" t="str">
        <f>IF(A71="","",VLOOKUP($A$66,Declarations!$A$11:$Y$41,VLOOKUP(A71,Declarations!$A$3:$H$10,7,0),0))</f>
        <v>M50</v>
      </c>
      <c r="E71" s="56" t="str">
        <f>IF(A71="","",VLOOKUP(A71,Declarations!$A$3:$H$10,2,0))</f>
        <v>Thames Valley Harriers</v>
      </c>
      <c r="F71" s="58" t="s">
        <v>312</v>
      </c>
      <c r="G71" s="59">
        <v>4</v>
      </c>
      <c r="H71" s="60"/>
      <c r="I71" s="44" t="str">
        <f t="shared" si="6"/>
        <v/>
      </c>
      <c r="J71" s="44" t="str">
        <f t="shared" si="6"/>
        <v/>
      </c>
      <c r="K71" s="44" t="str">
        <f t="shared" si="6"/>
        <v/>
      </c>
      <c r="L71" s="44" t="str">
        <f t="shared" si="6"/>
        <v/>
      </c>
      <c r="M71" s="44" t="str">
        <f t="shared" si="6"/>
        <v/>
      </c>
      <c r="N71" s="44" t="str">
        <f t="shared" si="6"/>
        <v/>
      </c>
      <c r="O71" s="44" t="str">
        <f t="shared" si="6"/>
        <v/>
      </c>
      <c r="P71" s="44">
        <f t="shared" si="6"/>
        <v>4</v>
      </c>
      <c r="Q71" s="53"/>
    </row>
    <row r="72" spans="1:17" ht="14.85" customHeight="1">
      <c r="A72" s="54">
        <v>7</v>
      </c>
      <c r="B72" s="55" t="s">
        <v>90</v>
      </c>
      <c r="C72" s="56" t="str">
        <f>IF(A72="","",VLOOKUP($A$66,Declarations!$A$11:$Y$42,VLOOKUP(A72,Declarations!$A$3:$H$10,6,0),0))</f>
        <v>Gary Hobbs</v>
      </c>
      <c r="D72" s="57" t="str">
        <f>IF(A72="","",VLOOKUP($A$66,Declarations!$A$11:$Y$41,VLOOKUP(A72,Declarations!$A$3:$H$10,7,0),0))</f>
        <v>M50</v>
      </c>
      <c r="E72" s="56" t="str">
        <f>IF(A72="","",VLOOKUP(A72,Declarations!$A$3:$H$10,2,0))</f>
        <v>Ealing Eagles</v>
      </c>
      <c r="F72" s="58" t="s">
        <v>313</v>
      </c>
      <c r="G72" s="59">
        <v>3</v>
      </c>
      <c r="H72" s="60"/>
      <c r="I72" s="44" t="str">
        <f t="shared" si="6"/>
        <v/>
      </c>
      <c r="J72" s="44" t="str">
        <f t="shared" si="6"/>
        <v/>
      </c>
      <c r="K72" s="44" t="str">
        <f t="shared" si="6"/>
        <v/>
      </c>
      <c r="L72" s="44" t="str">
        <f t="shared" si="6"/>
        <v/>
      </c>
      <c r="M72" s="44" t="str">
        <f t="shared" si="6"/>
        <v/>
      </c>
      <c r="N72" s="44">
        <f t="shared" si="6"/>
        <v>3</v>
      </c>
      <c r="O72" s="44" t="str">
        <f t="shared" si="6"/>
        <v/>
      </c>
      <c r="P72" s="44" t="str">
        <f t="shared" si="6"/>
        <v/>
      </c>
      <c r="Q72" s="53"/>
    </row>
    <row r="73" spans="1:17" ht="14.85" customHeight="1">
      <c r="A73" s="54"/>
      <c r="B73" s="55" t="s">
        <v>91</v>
      </c>
      <c r="C73" s="56" t="str">
        <f>IF(A73="","",VLOOKUP($A$66,Declarations!$A$11:$Y$42,VLOOKUP(A73,Declarations!$A$3:$H$10,6,0),0))</f>
        <v/>
      </c>
      <c r="D73" s="57" t="str">
        <f>IF(A73="","",VLOOKUP($A$66,Declarations!$A$11:$Y$41,VLOOKUP(A73,Declarations!$A$3:$H$10,7,0),0))</f>
        <v/>
      </c>
      <c r="E73" s="56" t="str">
        <f>IF(A73="","",VLOOKUP(A73,Declarations!$A$3:$H$10,2,0))</f>
        <v/>
      </c>
      <c r="F73" s="58"/>
      <c r="G73" s="59">
        <v>2</v>
      </c>
      <c r="H73" s="60"/>
      <c r="I73" s="44" t="str">
        <f t="shared" si="6"/>
        <v/>
      </c>
      <c r="J73" s="44" t="str">
        <f t="shared" si="6"/>
        <v/>
      </c>
      <c r="K73" s="44" t="str">
        <f t="shared" si="6"/>
        <v/>
      </c>
      <c r="L73" s="44" t="str">
        <f t="shared" si="6"/>
        <v/>
      </c>
      <c r="M73" s="44" t="str">
        <f t="shared" si="6"/>
        <v/>
      </c>
      <c r="N73" s="44" t="str">
        <f t="shared" si="6"/>
        <v/>
      </c>
      <c r="O73" s="44" t="str">
        <f t="shared" si="6"/>
        <v/>
      </c>
      <c r="P73" s="44" t="str">
        <f t="shared" si="6"/>
        <v/>
      </c>
      <c r="Q73" s="53"/>
    </row>
    <row r="74" spans="1:17" ht="14.85" customHeight="1">
      <c r="A74" s="54"/>
      <c r="B74" s="55" t="s">
        <v>92</v>
      </c>
      <c r="C74" s="56" t="str">
        <f>IF(A74="","",VLOOKUP($A$66,Declarations!$A$11:$Y$42,VLOOKUP(A74,Declarations!$A$3:$H$10,6,0),0))</f>
        <v/>
      </c>
      <c r="D74" s="57" t="str">
        <f>IF(A74="","",VLOOKUP($A$66,Declarations!$A$11:$Y$41,VLOOKUP(A74,Declarations!$A$3:$H$10,7,0),0))</f>
        <v/>
      </c>
      <c r="E74" s="56" t="str">
        <f>IF(A74="","",VLOOKUP(A74,Declarations!$A$3:$H$10,2,0))</f>
        <v/>
      </c>
      <c r="F74" s="58"/>
      <c r="G74" s="59">
        <v>1</v>
      </c>
      <c r="H74" s="60"/>
      <c r="I74" s="44" t="str">
        <f t="shared" si="6"/>
        <v/>
      </c>
      <c r="J74" s="44" t="str">
        <f t="shared" si="6"/>
        <v/>
      </c>
      <c r="K74" s="44" t="str">
        <f t="shared" si="6"/>
        <v/>
      </c>
      <c r="L74" s="44" t="str">
        <f t="shared" si="6"/>
        <v/>
      </c>
      <c r="M74" s="44" t="str">
        <f t="shared" si="6"/>
        <v/>
      </c>
      <c r="N74" s="44" t="str">
        <f t="shared" si="6"/>
        <v/>
      </c>
      <c r="O74" s="44" t="str">
        <f t="shared" si="6"/>
        <v/>
      </c>
      <c r="P74" s="44" t="str">
        <f t="shared" si="6"/>
        <v/>
      </c>
      <c r="Q74" s="53">
        <f>36-SUM(I67:P74)</f>
        <v>3</v>
      </c>
    </row>
    <row r="75" spans="1:17" ht="14.85" customHeight="1">
      <c r="A75" s="61" t="s">
        <v>24</v>
      </c>
      <c r="B75" s="62"/>
      <c r="C75" s="62" t="s">
        <v>102</v>
      </c>
      <c r="D75" s="66"/>
      <c r="E75" s="66"/>
      <c r="F75" s="68"/>
      <c r="G75" s="66"/>
      <c r="H75" s="67"/>
      <c r="I75" s="53"/>
      <c r="J75" s="53"/>
      <c r="K75" s="53"/>
      <c r="L75" s="53"/>
      <c r="M75" s="53"/>
      <c r="N75" s="53"/>
      <c r="O75" s="53"/>
      <c r="P75" s="53"/>
      <c r="Q75" s="53"/>
    </row>
    <row r="76" spans="1:17" ht="14.85" customHeight="1">
      <c r="A76" s="54">
        <v>4</v>
      </c>
      <c r="B76" s="55" t="s">
        <v>85</v>
      </c>
      <c r="C76" s="56" t="str">
        <f>IF(A76="","",VLOOKUP($A$75,Declarations!$A$11:$Y$42,VLOOKUP(A76,Declarations!$A$3:$H$10,6,0),0))</f>
        <v>Kwei Sankofa</v>
      </c>
      <c r="D76" s="57" t="str">
        <f>IF(A76="","",VLOOKUP($A$75,Declarations!$A$11:$Y$41,VLOOKUP(A76,Declarations!$A$3:$H$10,7,0),0))</f>
        <v>M60</v>
      </c>
      <c r="E76" s="56" t="str">
        <f>IF(A76="","",VLOOKUP(A76,Declarations!$A$3:$H$10,2,0))</f>
        <v>Herne Hill Harriers</v>
      </c>
      <c r="F76" s="58" t="s">
        <v>320</v>
      </c>
      <c r="G76" s="59">
        <v>8</v>
      </c>
      <c r="H76" s="60"/>
      <c r="I76" s="44" t="str">
        <f t="shared" ref="I76:P83" si="7">IF($A76="","",IF($A76=I$12,$G76,""))</f>
        <v/>
      </c>
      <c r="J76" s="44" t="str">
        <f t="shared" si="7"/>
        <v/>
      </c>
      <c r="K76" s="44">
        <f t="shared" si="7"/>
        <v>8</v>
      </c>
      <c r="L76" s="44" t="str">
        <f t="shared" si="7"/>
        <v/>
      </c>
      <c r="M76" s="44" t="str">
        <f t="shared" si="7"/>
        <v/>
      </c>
      <c r="N76" s="44" t="str">
        <f t="shared" si="7"/>
        <v/>
      </c>
      <c r="O76" s="44" t="str">
        <f t="shared" si="7"/>
        <v/>
      </c>
      <c r="P76" s="44" t="str">
        <f t="shared" si="7"/>
        <v/>
      </c>
      <c r="Q76" s="53"/>
    </row>
    <row r="77" spans="1:17" ht="14.85" customHeight="1">
      <c r="A77" s="54">
        <v>6</v>
      </c>
      <c r="B77" s="55" t="s">
        <v>86</v>
      </c>
      <c r="C77" s="56" t="str">
        <f>IF(A77="","",VLOOKUP($A$75,Declarations!$A$11:$Y$42,VLOOKUP(A77,Declarations!$A$3:$H$10,6,0),0))</f>
        <v>Kevin Smart</v>
      </c>
      <c r="D77" s="57" t="str">
        <f>IF(A77="","",VLOOKUP($A$75,Declarations!$A$11:$Y$41,VLOOKUP(A77,Declarations!$A$3:$H$10,7,0),0))</f>
        <v>M60</v>
      </c>
      <c r="E77" s="56" t="str">
        <f>IF(A77="","",VLOOKUP(A77,Declarations!$A$3:$H$10,2,0))</f>
        <v>Metros</v>
      </c>
      <c r="F77" s="58" t="s">
        <v>321</v>
      </c>
      <c r="G77" s="59">
        <v>7</v>
      </c>
      <c r="H77" s="60"/>
      <c r="I77" s="44" t="str">
        <f t="shared" si="7"/>
        <v/>
      </c>
      <c r="J77" s="44" t="str">
        <f t="shared" si="7"/>
        <v/>
      </c>
      <c r="K77" s="44" t="str">
        <f t="shared" si="7"/>
        <v/>
      </c>
      <c r="L77" s="44" t="str">
        <f t="shared" si="7"/>
        <v/>
      </c>
      <c r="M77" s="44">
        <f t="shared" si="7"/>
        <v>7</v>
      </c>
      <c r="N77" s="44" t="str">
        <f t="shared" si="7"/>
        <v/>
      </c>
      <c r="O77" s="44" t="str">
        <f t="shared" si="7"/>
        <v/>
      </c>
      <c r="P77" s="44" t="str">
        <f t="shared" si="7"/>
        <v/>
      </c>
      <c r="Q77" s="53"/>
    </row>
    <row r="78" spans="1:17" ht="14.85" customHeight="1">
      <c r="A78" s="54">
        <v>5</v>
      </c>
      <c r="B78" s="55" t="s">
        <v>87</v>
      </c>
      <c r="C78" s="56" t="str">
        <f>IF(A78="","",VLOOKUP($A$75,Declarations!$A$11:$Y$42,VLOOKUP(A78,Declarations!$A$3:$H$10,6,0),0))</f>
        <v>Richard Jerkin</v>
      </c>
      <c r="D78" s="57" t="str">
        <f>IF(A78="","",VLOOKUP($A$75,Declarations!$A$11:$Y$41,VLOOKUP(A78,Declarations!$A$3:$H$10,7,0),0))</f>
        <v>M60</v>
      </c>
      <c r="E78" s="56" t="str">
        <f>IF(A78="","",VLOOKUP(A78,Declarations!$A$3:$H$10,2,0))</f>
        <v>Hillingdon</v>
      </c>
      <c r="F78" s="58" t="s">
        <v>322</v>
      </c>
      <c r="G78" s="59">
        <v>6</v>
      </c>
      <c r="H78" s="60"/>
      <c r="I78" s="44" t="str">
        <f t="shared" si="7"/>
        <v/>
      </c>
      <c r="J78" s="44" t="str">
        <f t="shared" si="7"/>
        <v/>
      </c>
      <c r="K78" s="44" t="str">
        <f t="shared" si="7"/>
        <v/>
      </c>
      <c r="L78" s="44">
        <f t="shared" si="7"/>
        <v>6</v>
      </c>
      <c r="M78" s="44" t="str">
        <f t="shared" si="7"/>
        <v/>
      </c>
      <c r="N78" s="44" t="str">
        <f t="shared" si="7"/>
        <v/>
      </c>
      <c r="O78" s="44" t="str">
        <f t="shared" si="7"/>
        <v/>
      </c>
      <c r="P78" s="44" t="str">
        <f t="shared" si="7"/>
        <v/>
      </c>
      <c r="Q78" s="53"/>
    </row>
    <row r="79" spans="1:17" ht="14.85" customHeight="1">
      <c r="A79" s="54">
        <v>8</v>
      </c>
      <c r="B79" s="55" t="s">
        <v>88</v>
      </c>
      <c r="C79" s="56" t="str">
        <f>IF(A79="","",VLOOKUP($A$75,Declarations!$A$11:$Y$42,VLOOKUP(A79,Declarations!$A$3:$H$10,6,0),0))</f>
        <v>Kemuel Solomon</v>
      </c>
      <c r="D79" s="57" t="str">
        <f>IF(A79="","",VLOOKUP($A$75,Declarations!$A$11:$Y$41,VLOOKUP(A79,Declarations!$A$3:$H$10,7,0),0))</f>
        <v>M60</v>
      </c>
      <c r="E79" s="56" t="str">
        <f>IF(A79="","",VLOOKUP(A79,Declarations!$A$3:$H$10,2,0))</f>
        <v>Serpentine</v>
      </c>
      <c r="F79" s="58" t="s">
        <v>323</v>
      </c>
      <c r="G79" s="59">
        <v>5</v>
      </c>
      <c r="H79" s="60"/>
      <c r="I79" s="44" t="str">
        <f t="shared" si="7"/>
        <v/>
      </c>
      <c r="J79" s="44" t="str">
        <f t="shared" si="7"/>
        <v/>
      </c>
      <c r="K79" s="44" t="str">
        <f t="shared" si="7"/>
        <v/>
      </c>
      <c r="L79" s="44" t="str">
        <f t="shared" si="7"/>
        <v/>
      </c>
      <c r="M79" s="44" t="str">
        <f t="shared" si="7"/>
        <v/>
      </c>
      <c r="N79" s="44" t="str">
        <f t="shared" si="7"/>
        <v/>
      </c>
      <c r="O79" s="44">
        <f t="shared" si="7"/>
        <v>5</v>
      </c>
      <c r="P79" s="44" t="str">
        <f t="shared" si="7"/>
        <v/>
      </c>
      <c r="Q79" s="53"/>
    </row>
    <row r="80" spans="1:17" ht="14.85" customHeight="1">
      <c r="A80" s="54">
        <v>9</v>
      </c>
      <c r="B80" s="55" t="s">
        <v>89</v>
      </c>
      <c r="C80" s="56" t="str">
        <f>IF(A80="","",VLOOKUP($A$75,Declarations!$A$11:$Y$42,VLOOKUP(A80,Declarations!$A$3:$H$10,6,0),0))</f>
        <v>Simon Rubens</v>
      </c>
      <c r="D80" s="57" t="str">
        <f>IF(A80="","",VLOOKUP($A$75,Declarations!$A$11:$Y$41,VLOOKUP(A80,Declarations!$A$3:$H$10,7,0),0))</f>
        <v>M60</v>
      </c>
      <c r="E80" s="56" t="str">
        <f>IF(A80="","",VLOOKUP(A80,Declarations!$A$3:$H$10,2,0))</f>
        <v>Thames Valley Harriers</v>
      </c>
      <c r="F80" s="58" t="s">
        <v>324</v>
      </c>
      <c r="G80" s="59">
        <v>4</v>
      </c>
      <c r="H80" s="60"/>
      <c r="I80" s="44" t="str">
        <f t="shared" si="7"/>
        <v/>
      </c>
      <c r="J80" s="44" t="str">
        <f t="shared" si="7"/>
        <v/>
      </c>
      <c r="K80" s="44" t="str">
        <f t="shared" si="7"/>
        <v/>
      </c>
      <c r="L80" s="44" t="str">
        <f t="shared" si="7"/>
        <v/>
      </c>
      <c r="M80" s="44" t="str">
        <f t="shared" si="7"/>
        <v/>
      </c>
      <c r="N80" s="44" t="str">
        <f t="shared" si="7"/>
        <v/>
      </c>
      <c r="O80" s="44" t="str">
        <f t="shared" si="7"/>
        <v/>
      </c>
      <c r="P80" s="44">
        <f t="shared" si="7"/>
        <v>4</v>
      </c>
      <c r="Q80" s="53"/>
    </row>
    <row r="81" spans="1:17" ht="14.85" customHeight="1">
      <c r="A81" s="54"/>
      <c r="B81" s="55" t="s">
        <v>90</v>
      </c>
      <c r="C81" s="56" t="str">
        <f>IF(A81="","",VLOOKUP($A$75,Declarations!$A$11:$Y$42,VLOOKUP(A81,Declarations!$A$3:$H$10,6,0),0))</f>
        <v/>
      </c>
      <c r="D81" s="57" t="str">
        <f>IF(A81="","",VLOOKUP($A$75,Declarations!$A$11:$Y$41,VLOOKUP(A81,Declarations!$A$3:$H$10,7,0),0))</f>
        <v/>
      </c>
      <c r="E81" s="56" t="str">
        <f>IF(A81="","",VLOOKUP(A81,Declarations!$A$3:$H$10,2,0))</f>
        <v/>
      </c>
      <c r="F81" s="58"/>
      <c r="G81" s="59">
        <v>3</v>
      </c>
      <c r="H81" s="60"/>
      <c r="I81" s="44" t="str">
        <f t="shared" si="7"/>
        <v/>
      </c>
      <c r="J81" s="44" t="str">
        <f t="shared" si="7"/>
        <v/>
      </c>
      <c r="K81" s="44" t="str">
        <f t="shared" si="7"/>
        <v/>
      </c>
      <c r="L81" s="44" t="str">
        <f t="shared" si="7"/>
        <v/>
      </c>
      <c r="M81" s="44" t="str">
        <f t="shared" si="7"/>
        <v/>
      </c>
      <c r="N81" s="44" t="str">
        <f t="shared" si="7"/>
        <v/>
      </c>
      <c r="O81" s="44" t="str">
        <f t="shared" si="7"/>
        <v/>
      </c>
      <c r="P81" s="44" t="str">
        <f t="shared" si="7"/>
        <v/>
      </c>
      <c r="Q81" s="53"/>
    </row>
    <row r="82" spans="1:17" ht="14.85" customHeight="1">
      <c r="A82" s="54"/>
      <c r="B82" s="55" t="s">
        <v>91</v>
      </c>
      <c r="C82" s="56" t="str">
        <f>IF(A82="","",VLOOKUP($A$75,Declarations!$A$11:$Y$42,VLOOKUP(A82,Declarations!$A$3:$H$10,6,0),0))</f>
        <v/>
      </c>
      <c r="D82" s="57" t="str">
        <f>IF(A82="","",VLOOKUP($A$75,Declarations!$A$11:$Y$41,VLOOKUP(A82,Declarations!$A$3:$H$10,7,0),0))</f>
        <v/>
      </c>
      <c r="E82" s="56" t="str">
        <f>IF(A82="","",VLOOKUP(A82,Declarations!$A$3:$H$10,2,0))</f>
        <v/>
      </c>
      <c r="F82" s="58"/>
      <c r="G82" s="59">
        <v>2</v>
      </c>
      <c r="H82" s="60"/>
      <c r="I82" s="44" t="str">
        <f t="shared" si="7"/>
        <v/>
      </c>
      <c r="J82" s="44" t="str">
        <f t="shared" si="7"/>
        <v/>
      </c>
      <c r="K82" s="44" t="str">
        <f t="shared" si="7"/>
        <v/>
      </c>
      <c r="L82" s="44" t="str">
        <f t="shared" si="7"/>
        <v/>
      </c>
      <c r="M82" s="44" t="str">
        <f t="shared" si="7"/>
        <v/>
      </c>
      <c r="N82" s="44" t="str">
        <f t="shared" si="7"/>
        <v/>
      </c>
      <c r="O82" s="44" t="str">
        <f t="shared" si="7"/>
        <v/>
      </c>
      <c r="P82" s="44" t="str">
        <f t="shared" si="7"/>
        <v/>
      </c>
      <c r="Q82" s="53"/>
    </row>
    <row r="83" spans="1:17" ht="14.85" customHeight="1">
      <c r="A83" s="54"/>
      <c r="B83" s="55" t="s">
        <v>92</v>
      </c>
      <c r="C83" s="56" t="str">
        <f>IF(A83="","",VLOOKUP($A$75,Declarations!$A$11:$Y$42,VLOOKUP(A83,Declarations!$A$3:$H$10,6,0),0))</f>
        <v/>
      </c>
      <c r="D83" s="57" t="str">
        <f>IF(A83="","",VLOOKUP($A$75,Declarations!$A$11:$Y$41,VLOOKUP(A83,Declarations!$A$3:$H$10,7,0),0))</f>
        <v/>
      </c>
      <c r="E83" s="56" t="str">
        <f>IF(A83="","",VLOOKUP(A83,Declarations!$A$3:$H$10,2,0))</f>
        <v/>
      </c>
      <c r="F83" s="58"/>
      <c r="G83" s="59">
        <v>1</v>
      </c>
      <c r="H83" s="60"/>
      <c r="I83" s="44" t="str">
        <f t="shared" si="7"/>
        <v/>
      </c>
      <c r="J83" s="44" t="str">
        <f t="shared" si="7"/>
        <v/>
      </c>
      <c r="K83" s="44" t="str">
        <f t="shared" si="7"/>
        <v/>
      </c>
      <c r="L83" s="44" t="str">
        <f t="shared" si="7"/>
        <v/>
      </c>
      <c r="M83" s="44" t="str">
        <f t="shared" si="7"/>
        <v/>
      </c>
      <c r="N83" s="44" t="str">
        <f t="shared" si="7"/>
        <v/>
      </c>
      <c r="O83" s="44" t="str">
        <f t="shared" si="7"/>
        <v/>
      </c>
      <c r="P83" s="44" t="str">
        <f t="shared" si="7"/>
        <v/>
      </c>
      <c r="Q83" s="53">
        <f>36-SUM(I76:P83)</f>
        <v>6</v>
      </c>
    </row>
    <row r="84" spans="1:17" ht="14.85" customHeight="1">
      <c r="A84" s="61" t="s">
        <v>25</v>
      </c>
      <c r="B84" s="62"/>
      <c r="C84" s="62" t="s">
        <v>103</v>
      </c>
      <c r="D84" s="66"/>
      <c r="E84" s="66"/>
      <c r="F84" s="68"/>
      <c r="G84" s="66"/>
      <c r="H84" s="67"/>
      <c r="I84" s="53"/>
      <c r="J84" s="53"/>
      <c r="K84" s="53"/>
      <c r="L84" s="53"/>
      <c r="M84" s="53"/>
      <c r="N84" s="53"/>
      <c r="O84" s="53"/>
      <c r="P84" s="53"/>
      <c r="Q84" s="53"/>
    </row>
    <row r="85" spans="1:17" ht="14.85" customHeight="1">
      <c r="A85" s="54">
        <v>8</v>
      </c>
      <c r="B85" s="55" t="s">
        <v>85</v>
      </c>
      <c r="C85" s="56" t="str">
        <f>IF(A85="","",VLOOKUP($A$84,Declarations!$A$11:$Y$42,VLOOKUP(A85,Declarations!$A$3:$H$10,6,0),0))</f>
        <v>David Hinds</v>
      </c>
      <c r="D85" s="57" t="str">
        <f>IF(A85="","",VLOOKUP($A$84,Declarations!$A$11:$Y$41,VLOOKUP(A85,Declarations!$A$3:$H$10,7,0),0))</f>
        <v>M70</v>
      </c>
      <c r="E85" s="56" t="str">
        <f>IF(A85="","",VLOOKUP(A85,Declarations!$A$3:$H$10,2,0))</f>
        <v>Serpentine</v>
      </c>
      <c r="F85" s="58" t="s">
        <v>314</v>
      </c>
      <c r="G85" s="59">
        <v>8</v>
      </c>
      <c r="H85" s="60"/>
      <c r="I85" s="44" t="str">
        <f t="shared" ref="I85:P92" si="8">IF($A85="","",IF($A85=I$12,$G85,""))</f>
        <v/>
      </c>
      <c r="J85" s="44" t="str">
        <f t="shared" si="8"/>
        <v/>
      </c>
      <c r="K85" s="44" t="str">
        <f t="shared" si="8"/>
        <v/>
      </c>
      <c r="L85" s="44" t="str">
        <f t="shared" si="8"/>
        <v/>
      </c>
      <c r="M85" s="44" t="str">
        <f t="shared" si="8"/>
        <v/>
      </c>
      <c r="N85" s="44" t="str">
        <f t="shared" si="8"/>
        <v/>
      </c>
      <c r="O85" s="44">
        <f t="shared" si="8"/>
        <v>8</v>
      </c>
      <c r="P85" s="44" t="str">
        <f t="shared" si="8"/>
        <v/>
      </c>
      <c r="Q85" s="53"/>
    </row>
    <row r="86" spans="1:17" ht="14.85" customHeight="1">
      <c r="A86" s="54">
        <v>4</v>
      </c>
      <c r="B86" s="55" t="s">
        <v>86</v>
      </c>
      <c r="C86" s="56" t="str">
        <f>IF(A86="","",VLOOKUP($A$84,Declarations!$A$11:$Y$42,VLOOKUP(A86,Declarations!$A$3:$H$10,6,0),0))</f>
        <v>Allan Long</v>
      </c>
      <c r="D86" s="57" t="str">
        <f>IF(A86="","",VLOOKUP($A$84,Declarations!$A$11:$Y$41,VLOOKUP(A86,Declarations!$A$3:$H$10,7,0),0))</f>
        <v>M80</v>
      </c>
      <c r="E86" s="56" t="str">
        <f>IF(A86="","",VLOOKUP(A86,Declarations!$A$3:$H$10,2,0))</f>
        <v>Herne Hill Harriers</v>
      </c>
      <c r="F86" s="58" t="s">
        <v>315</v>
      </c>
      <c r="G86" s="59">
        <v>7</v>
      </c>
      <c r="H86" s="60"/>
      <c r="I86" s="44" t="str">
        <f t="shared" si="8"/>
        <v/>
      </c>
      <c r="J86" s="44" t="str">
        <f t="shared" si="8"/>
        <v/>
      </c>
      <c r="K86" s="44">
        <f t="shared" si="8"/>
        <v>7</v>
      </c>
      <c r="L86" s="44" t="str">
        <f t="shared" si="8"/>
        <v/>
      </c>
      <c r="M86" s="44" t="str">
        <f t="shared" si="8"/>
        <v/>
      </c>
      <c r="N86" s="44" t="str">
        <f t="shared" si="8"/>
        <v/>
      </c>
      <c r="O86" s="44" t="str">
        <f t="shared" si="8"/>
        <v/>
      </c>
      <c r="P86" s="44" t="str">
        <f t="shared" si="8"/>
        <v/>
      </c>
      <c r="Q86" s="53"/>
    </row>
    <row r="87" spans="1:17" ht="14.85" customHeight="1">
      <c r="A87" s="54">
        <v>9</v>
      </c>
      <c r="B87" s="55" t="s">
        <v>87</v>
      </c>
      <c r="C87" s="56" t="str">
        <f>IF(A87="","",VLOOKUP($A$84,Declarations!$A$11:$Y$42,VLOOKUP(A87,Declarations!$A$3:$H$10,6,0),0))</f>
        <v>Nick Michael</v>
      </c>
      <c r="D87" s="57" t="str">
        <f>IF(A87="","",VLOOKUP($A$84,Declarations!$A$11:$Y$41,VLOOKUP(A87,Declarations!$A$3:$H$10,7,0),0))</f>
        <v>M70</v>
      </c>
      <c r="E87" s="56" t="str">
        <f>IF(A87="","",VLOOKUP(A87,Declarations!$A$3:$H$10,2,0))</f>
        <v>Thames Valley Harriers</v>
      </c>
      <c r="F87" s="58" t="s">
        <v>317</v>
      </c>
      <c r="G87" s="59">
        <v>6</v>
      </c>
      <c r="H87" s="60"/>
      <c r="I87" s="44" t="str">
        <f t="shared" si="8"/>
        <v/>
      </c>
      <c r="J87" s="44" t="str">
        <f t="shared" si="8"/>
        <v/>
      </c>
      <c r="K87" s="44" t="str">
        <f t="shared" si="8"/>
        <v/>
      </c>
      <c r="L87" s="44" t="str">
        <f t="shared" si="8"/>
        <v/>
      </c>
      <c r="M87" s="44" t="str">
        <f t="shared" si="8"/>
        <v/>
      </c>
      <c r="N87" s="44" t="str">
        <f t="shared" si="8"/>
        <v/>
      </c>
      <c r="O87" s="44" t="str">
        <f t="shared" si="8"/>
        <v/>
      </c>
      <c r="P87" s="44">
        <f t="shared" si="8"/>
        <v>6</v>
      </c>
      <c r="Q87" s="53"/>
    </row>
    <row r="88" spans="1:17" ht="14.85" customHeight="1">
      <c r="A88" s="54">
        <v>5</v>
      </c>
      <c r="B88" s="55" t="s">
        <v>88</v>
      </c>
      <c r="C88" s="56" t="str">
        <f>IF(A88="","",VLOOKUP($A$84,Declarations!$A$11:$Y$42,VLOOKUP(A88,Declarations!$A$3:$H$10,6,0),0))</f>
        <v>Doug Milsom</v>
      </c>
      <c r="D88" s="57" t="str">
        <f>IF(A88="","",VLOOKUP($A$84,Declarations!$A$11:$Y$41,VLOOKUP(A88,Declarations!$A$3:$H$10,7,0),0))</f>
        <v>M80</v>
      </c>
      <c r="E88" s="56" t="str">
        <f>IF(A88="","",VLOOKUP(A88,Declarations!$A$3:$H$10,2,0))</f>
        <v>Hillingdon</v>
      </c>
      <c r="F88" s="58" t="s">
        <v>318</v>
      </c>
      <c r="G88" s="59">
        <v>5</v>
      </c>
      <c r="H88" s="60"/>
      <c r="I88" s="44" t="str">
        <f t="shared" si="8"/>
        <v/>
      </c>
      <c r="J88" s="44" t="str">
        <f t="shared" si="8"/>
        <v/>
      </c>
      <c r="K88" s="44" t="str">
        <f t="shared" si="8"/>
        <v/>
      </c>
      <c r="L88" s="44">
        <f t="shared" si="8"/>
        <v>5</v>
      </c>
      <c r="M88" s="44" t="str">
        <f t="shared" si="8"/>
        <v/>
      </c>
      <c r="N88" s="44" t="str">
        <f t="shared" si="8"/>
        <v/>
      </c>
      <c r="O88" s="44" t="str">
        <f t="shared" si="8"/>
        <v/>
      </c>
      <c r="P88" s="44" t="str">
        <f t="shared" si="8"/>
        <v/>
      </c>
      <c r="Q88" s="53"/>
    </row>
    <row r="89" spans="1:17" ht="14.85" customHeight="1">
      <c r="A89" s="54">
        <v>7</v>
      </c>
      <c r="B89" s="55" t="s">
        <v>89</v>
      </c>
      <c r="C89" s="56" t="str">
        <f>IF(A89="","",VLOOKUP($A$84,Declarations!$A$11:$Y$42,VLOOKUP(A89,Declarations!$A$3:$H$10,6,0),0))</f>
        <v>Jerzy Raczynski</v>
      </c>
      <c r="D89" s="57" t="str">
        <f>IF(A89="","",VLOOKUP($A$84,Declarations!$A$11:$Y$41,VLOOKUP(A89,Declarations!$A$3:$H$10,7,0),0))</f>
        <v>M70</v>
      </c>
      <c r="E89" s="56" t="str">
        <f>IF(A89="","",VLOOKUP(A89,Declarations!$A$3:$H$10,2,0))</f>
        <v>Ealing Eagles</v>
      </c>
      <c r="F89" s="58" t="s">
        <v>319</v>
      </c>
      <c r="G89" s="59">
        <v>4</v>
      </c>
      <c r="H89" s="60"/>
      <c r="I89" s="44" t="str">
        <f t="shared" si="8"/>
        <v/>
      </c>
      <c r="J89" s="44" t="str">
        <f t="shared" si="8"/>
        <v/>
      </c>
      <c r="K89" s="44" t="str">
        <f t="shared" si="8"/>
        <v/>
      </c>
      <c r="L89" s="44" t="str">
        <f t="shared" si="8"/>
        <v/>
      </c>
      <c r="M89" s="44" t="str">
        <f t="shared" si="8"/>
        <v/>
      </c>
      <c r="N89" s="44">
        <f t="shared" si="8"/>
        <v>4</v>
      </c>
      <c r="O89" s="44" t="str">
        <f t="shared" si="8"/>
        <v/>
      </c>
      <c r="P89" s="44" t="str">
        <f t="shared" si="8"/>
        <v/>
      </c>
      <c r="Q89" s="53"/>
    </row>
    <row r="90" spans="1:17" ht="14.85" customHeight="1">
      <c r="A90" s="54"/>
      <c r="B90" s="55" t="s">
        <v>90</v>
      </c>
      <c r="C90" s="56" t="str">
        <f>IF(A90="","",VLOOKUP($A$84,Declarations!$A$11:$Y$42,VLOOKUP(A90,Declarations!$A$3:$H$10,6,0),0))</f>
        <v/>
      </c>
      <c r="D90" s="57" t="str">
        <f>IF(A90="","",VLOOKUP($A$84,Declarations!$A$11:$Y$41,VLOOKUP(A90,Declarations!$A$3:$H$10,7,0),0))</f>
        <v/>
      </c>
      <c r="E90" s="56" t="str">
        <f>IF(A90="","",VLOOKUP(A90,Declarations!$A$3:$H$10,2,0))</f>
        <v/>
      </c>
      <c r="F90" s="58"/>
      <c r="G90" s="59">
        <v>3</v>
      </c>
      <c r="H90" s="60"/>
      <c r="I90" s="44" t="str">
        <f t="shared" si="8"/>
        <v/>
      </c>
      <c r="J90" s="44" t="str">
        <f t="shared" si="8"/>
        <v/>
      </c>
      <c r="K90" s="44" t="str">
        <f t="shared" si="8"/>
        <v/>
      </c>
      <c r="L90" s="44" t="str">
        <f t="shared" si="8"/>
        <v/>
      </c>
      <c r="M90" s="44" t="str">
        <f t="shared" si="8"/>
        <v/>
      </c>
      <c r="N90" s="44" t="str">
        <f t="shared" si="8"/>
        <v/>
      </c>
      <c r="O90" s="44" t="str">
        <f t="shared" si="8"/>
        <v/>
      </c>
      <c r="P90" s="44" t="str">
        <f t="shared" si="8"/>
        <v/>
      </c>
      <c r="Q90" s="53"/>
    </row>
    <row r="91" spans="1:17" ht="14.85" customHeight="1">
      <c r="A91" s="54"/>
      <c r="B91" s="55" t="s">
        <v>91</v>
      </c>
      <c r="C91" s="56" t="str">
        <f>IF(A91="","",VLOOKUP($A$84,Declarations!$A$11:$Y$42,VLOOKUP(A91,Declarations!$A$3:$H$10,6,0),0))</f>
        <v/>
      </c>
      <c r="D91" s="57" t="str">
        <f>IF(A91="","",VLOOKUP($A$84,Declarations!$A$11:$Y$41,VLOOKUP(A91,Declarations!$A$3:$H$10,7,0),0))</f>
        <v/>
      </c>
      <c r="E91" s="56" t="str">
        <f>IF(A91="","",VLOOKUP(A91,Declarations!$A$3:$H$10,2,0))</f>
        <v/>
      </c>
      <c r="F91" s="58"/>
      <c r="G91" s="59">
        <v>2</v>
      </c>
      <c r="H91" s="60"/>
      <c r="I91" s="44" t="str">
        <f t="shared" si="8"/>
        <v/>
      </c>
      <c r="J91" s="44" t="str">
        <f t="shared" si="8"/>
        <v/>
      </c>
      <c r="K91" s="44" t="str">
        <f t="shared" si="8"/>
        <v/>
      </c>
      <c r="L91" s="44" t="str">
        <f t="shared" si="8"/>
        <v/>
      </c>
      <c r="M91" s="44" t="str">
        <f t="shared" si="8"/>
        <v/>
      </c>
      <c r="N91" s="44" t="str">
        <f t="shared" si="8"/>
        <v/>
      </c>
      <c r="O91" s="44" t="str">
        <f t="shared" si="8"/>
        <v/>
      </c>
      <c r="P91" s="44" t="str">
        <f t="shared" si="8"/>
        <v/>
      </c>
      <c r="Q91" s="53"/>
    </row>
    <row r="92" spans="1:17" ht="14.85" customHeight="1">
      <c r="A92" s="54"/>
      <c r="B92" s="55" t="s">
        <v>92</v>
      </c>
      <c r="C92" s="56" t="str">
        <f>IF(A92="","",VLOOKUP($A$84,Declarations!$A$11:$Y$42,VLOOKUP(A92,Declarations!$A$3:$H$10,6,0),0))</f>
        <v/>
      </c>
      <c r="D92" s="57" t="str">
        <f>IF(A92="","",VLOOKUP($A$84,Declarations!$A$11:$Y$41,VLOOKUP(A92,Declarations!$A$3:$H$10,7,0),0))</f>
        <v/>
      </c>
      <c r="E92" s="56" t="str">
        <f>IF(A92="","",VLOOKUP(A92,Declarations!$A$3:$H$10,2,0))</f>
        <v/>
      </c>
      <c r="F92" s="58"/>
      <c r="G92" s="59">
        <v>1</v>
      </c>
      <c r="H92" s="60"/>
      <c r="I92" s="44" t="str">
        <f t="shared" si="8"/>
        <v/>
      </c>
      <c r="J92" s="44" t="str">
        <f t="shared" si="8"/>
        <v/>
      </c>
      <c r="K92" s="44" t="str">
        <f t="shared" si="8"/>
        <v/>
      </c>
      <c r="L92" s="44" t="str">
        <f t="shared" si="8"/>
        <v/>
      </c>
      <c r="M92" s="44" t="str">
        <f t="shared" si="8"/>
        <v/>
      </c>
      <c r="N92" s="44" t="str">
        <f t="shared" si="8"/>
        <v/>
      </c>
      <c r="O92" s="44" t="str">
        <f t="shared" si="8"/>
        <v/>
      </c>
      <c r="P92" s="44" t="str">
        <f t="shared" si="8"/>
        <v/>
      </c>
      <c r="Q92" s="53">
        <f>36-SUM(I85:P92)</f>
        <v>6</v>
      </c>
    </row>
    <row r="93" spans="1:17" ht="14.85" customHeight="1">
      <c r="A93" s="61" t="s">
        <v>27</v>
      </c>
      <c r="B93" s="62"/>
      <c r="C93" s="62" t="s">
        <v>104</v>
      </c>
      <c r="D93" s="66"/>
      <c r="E93" s="66"/>
      <c r="F93" s="68"/>
      <c r="G93" s="66"/>
      <c r="H93" s="67"/>
      <c r="I93" s="53"/>
      <c r="J93" s="53"/>
      <c r="K93" s="53"/>
      <c r="L93" s="53"/>
      <c r="M93" s="53"/>
      <c r="N93" s="53"/>
      <c r="O93" s="53"/>
      <c r="P93" s="53"/>
      <c r="Q93" s="53"/>
    </row>
    <row r="94" spans="1:17" ht="14.85" customHeight="1">
      <c r="A94" s="54">
        <v>8</v>
      </c>
      <c r="B94" s="55" t="s">
        <v>85</v>
      </c>
      <c r="C94" s="56" t="str">
        <f>IF(A94="","",VLOOKUP($A$93,Declarations!$A$11:$Y$42,VLOOKUP(A94,Declarations!$A$3:$H$10,6,0),0))</f>
        <v>Sam Barnes</v>
      </c>
      <c r="D94" s="57" t="str">
        <f>IF(A94="","",VLOOKUP($A$93,Declarations!$A$11:$Y$41,VLOOKUP(A94,Declarations!$A$3:$H$10,7,0),0))</f>
        <v>M35</v>
      </c>
      <c r="E94" s="56" t="str">
        <f>IF(A94="","",VLOOKUP(A94,Declarations!$A$3:$H$10,2,0))</f>
        <v>Serpentine</v>
      </c>
      <c r="F94" s="58" t="s">
        <v>400</v>
      </c>
      <c r="G94" s="59">
        <v>8</v>
      </c>
      <c r="H94" s="60"/>
      <c r="I94" s="44" t="str">
        <f t="shared" ref="I94:P101" si="9">IF($A94="","",IF($A94=I$12,$G94,""))</f>
        <v/>
      </c>
      <c r="J94" s="44" t="str">
        <f t="shared" si="9"/>
        <v/>
      </c>
      <c r="K94" s="44" t="str">
        <f t="shared" si="9"/>
        <v/>
      </c>
      <c r="L94" s="44" t="str">
        <f t="shared" si="9"/>
        <v/>
      </c>
      <c r="M94" s="44" t="str">
        <f t="shared" si="9"/>
        <v/>
      </c>
      <c r="N94" s="44" t="str">
        <f t="shared" si="9"/>
        <v/>
      </c>
      <c r="O94" s="44">
        <f t="shared" si="9"/>
        <v>8</v>
      </c>
      <c r="P94" s="44" t="str">
        <f t="shared" si="9"/>
        <v/>
      </c>
      <c r="Q94" s="53"/>
    </row>
    <row r="95" spans="1:17" ht="14.85" customHeight="1">
      <c r="A95" s="54">
        <v>5</v>
      </c>
      <c r="B95" s="55" t="s">
        <v>86</v>
      </c>
      <c r="C95" s="56" t="str">
        <f>IF(A95="","",VLOOKUP($A$93,Declarations!$A$11:$Y$42,VLOOKUP(A95,Declarations!$A$3:$H$10,6,0),0))</f>
        <v>Neil Kirkham</v>
      </c>
      <c r="D95" s="57" t="str">
        <f>IF(A95="","",VLOOKUP($A$93,Declarations!$A$11:$Y$41,VLOOKUP(A95,Declarations!$A$3:$H$10,7,0),0))</f>
        <v>M35</v>
      </c>
      <c r="E95" s="56" t="str">
        <f>IF(A95="","",VLOOKUP(A95,Declarations!$A$3:$H$10,2,0))</f>
        <v>Hillingdon</v>
      </c>
      <c r="F95" s="58" t="s">
        <v>401</v>
      </c>
      <c r="G95" s="59">
        <v>7</v>
      </c>
      <c r="H95" s="60"/>
      <c r="I95" s="44" t="str">
        <f t="shared" si="9"/>
        <v/>
      </c>
      <c r="J95" s="44" t="str">
        <f t="shared" si="9"/>
        <v/>
      </c>
      <c r="K95" s="44" t="str">
        <f t="shared" si="9"/>
        <v/>
      </c>
      <c r="L95" s="44">
        <f t="shared" si="9"/>
        <v>7</v>
      </c>
      <c r="M95" s="44" t="str">
        <f t="shared" si="9"/>
        <v/>
      </c>
      <c r="N95" s="44" t="str">
        <f t="shared" si="9"/>
        <v/>
      </c>
      <c r="O95" s="44" t="str">
        <f t="shared" si="9"/>
        <v/>
      </c>
      <c r="P95" s="44" t="str">
        <f t="shared" si="9"/>
        <v/>
      </c>
      <c r="Q95" s="53"/>
    </row>
    <row r="96" spans="1:17" ht="14.85" customHeight="1">
      <c r="A96" s="54">
        <v>9</v>
      </c>
      <c r="B96" s="55" t="s">
        <v>87</v>
      </c>
      <c r="C96" s="56" t="str">
        <f>IF(A96="","",VLOOKUP($A$93,Declarations!$A$11:$Y$42,VLOOKUP(A96,Declarations!$A$3:$H$10,6,0),0))</f>
        <v>Calum Nicol</v>
      </c>
      <c r="D96" s="57" t="str">
        <f>IF(A96="","",VLOOKUP($A$93,Declarations!$A$11:$Y$41,VLOOKUP(A96,Declarations!$A$3:$H$10,7,0),0))</f>
        <v>M35</v>
      </c>
      <c r="E96" s="56" t="str">
        <f>IF(A96="","",VLOOKUP(A96,Declarations!$A$3:$H$10,2,0))</f>
        <v>Thames Valley Harriers</v>
      </c>
      <c r="F96" s="58" t="s">
        <v>402</v>
      </c>
      <c r="G96" s="59">
        <v>6</v>
      </c>
      <c r="H96" s="60"/>
      <c r="I96" s="44" t="str">
        <f t="shared" si="9"/>
        <v/>
      </c>
      <c r="J96" s="44" t="str">
        <f t="shared" si="9"/>
        <v/>
      </c>
      <c r="K96" s="44" t="str">
        <f t="shared" si="9"/>
        <v/>
      </c>
      <c r="L96" s="44" t="str">
        <f t="shared" si="9"/>
        <v/>
      </c>
      <c r="M96" s="44" t="str">
        <f t="shared" si="9"/>
        <v/>
      </c>
      <c r="N96" s="44" t="str">
        <f t="shared" si="9"/>
        <v/>
      </c>
      <c r="O96" s="44" t="str">
        <f t="shared" si="9"/>
        <v/>
      </c>
      <c r="P96" s="44">
        <f t="shared" si="9"/>
        <v>6</v>
      </c>
      <c r="Q96" s="53"/>
    </row>
    <row r="97" spans="1:17" ht="14.85" customHeight="1">
      <c r="A97" s="54">
        <v>4</v>
      </c>
      <c r="B97" s="55" t="s">
        <v>88</v>
      </c>
      <c r="C97" s="56" t="str">
        <f>IF(A97="","",VLOOKUP($A$93,Declarations!$A$11:$Y$42,VLOOKUP(A97,Declarations!$A$3:$H$10,6,0),0))</f>
        <v>Jonathan Whittaker</v>
      </c>
      <c r="D97" s="57" t="str">
        <f>IF(A97="","",VLOOKUP($A$93,Declarations!$A$11:$Y$41,VLOOKUP(A97,Declarations!$A$3:$H$10,7,0),0))</f>
        <v>M35</v>
      </c>
      <c r="E97" s="56" t="str">
        <f>IF(A97="","",VLOOKUP(A97,Declarations!$A$3:$H$10,2,0))</f>
        <v>Herne Hill Harriers</v>
      </c>
      <c r="F97" s="58" t="s">
        <v>405</v>
      </c>
      <c r="G97" s="59">
        <v>5</v>
      </c>
      <c r="H97" s="60"/>
      <c r="I97" s="44" t="str">
        <f t="shared" si="9"/>
        <v/>
      </c>
      <c r="J97" s="44" t="str">
        <f t="shared" si="9"/>
        <v/>
      </c>
      <c r="K97" s="44">
        <f t="shared" si="9"/>
        <v>5</v>
      </c>
      <c r="L97" s="44" t="str">
        <f t="shared" si="9"/>
        <v/>
      </c>
      <c r="M97" s="44" t="str">
        <f t="shared" si="9"/>
        <v/>
      </c>
      <c r="N97" s="44" t="str">
        <f t="shared" si="9"/>
        <v/>
      </c>
      <c r="O97" s="44" t="str">
        <f t="shared" si="9"/>
        <v/>
      </c>
      <c r="P97" s="44" t="str">
        <f t="shared" si="9"/>
        <v/>
      </c>
      <c r="Q97" s="53"/>
    </row>
    <row r="98" spans="1:17" ht="14.85" customHeight="1">
      <c r="A98" s="54">
        <v>6</v>
      </c>
      <c r="B98" s="55" t="s">
        <v>89</v>
      </c>
      <c r="C98" s="56" t="str">
        <f>IF(A98="","",VLOOKUP($A$93,Declarations!$A$11:$Y$42,VLOOKUP(A98,Declarations!$A$3:$H$10,6,0),0))</f>
        <v>Jag Matharu</v>
      </c>
      <c r="D98" s="57" t="str">
        <f>IF(A98="","",VLOOKUP($A$93,Declarations!$A$11:$Y$41,VLOOKUP(A98,Declarations!$A$3:$H$10,7,0),0))</f>
        <v>M50</v>
      </c>
      <c r="E98" s="56" t="str">
        <f>IF(A98="","",VLOOKUP(A98,Declarations!$A$3:$H$10,2,0))</f>
        <v>Metros</v>
      </c>
      <c r="F98" s="58" t="s">
        <v>409</v>
      </c>
      <c r="G98" s="59">
        <v>4</v>
      </c>
      <c r="H98" s="60"/>
      <c r="I98" s="44" t="str">
        <f t="shared" si="9"/>
        <v/>
      </c>
      <c r="J98" s="44" t="str">
        <f t="shared" si="9"/>
        <v/>
      </c>
      <c r="K98" s="44" t="str">
        <f t="shared" si="9"/>
        <v/>
      </c>
      <c r="L98" s="44" t="str">
        <f t="shared" si="9"/>
        <v/>
      </c>
      <c r="M98" s="44">
        <f t="shared" si="9"/>
        <v>4</v>
      </c>
      <c r="N98" s="44" t="str">
        <f t="shared" si="9"/>
        <v/>
      </c>
      <c r="O98" s="44" t="str">
        <f t="shared" si="9"/>
        <v/>
      </c>
      <c r="P98" s="44" t="str">
        <f t="shared" si="9"/>
        <v/>
      </c>
      <c r="Q98" s="53"/>
    </row>
    <row r="99" spans="1:17" ht="14.85" customHeight="1">
      <c r="A99" s="54">
        <v>7</v>
      </c>
      <c r="B99" s="55" t="s">
        <v>90</v>
      </c>
      <c r="C99" s="56" t="str">
        <f>IF(A99="","",VLOOKUP($A$93,Declarations!$A$11:$Y$42,VLOOKUP(A99,Declarations!$A$3:$H$10,6,0),0))</f>
        <v>Nick Davies</v>
      </c>
      <c r="D99" s="57" t="str">
        <f>IF(A99="","",VLOOKUP($A$93,Declarations!$A$11:$Y$41,VLOOKUP(A99,Declarations!$A$3:$H$10,7,0),0))</f>
        <v>M40</v>
      </c>
      <c r="E99" s="56" t="str">
        <f>IF(A99="","",VLOOKUP(A99,Declarations!$A$3:$H$10,2,0))</f>
        <v>Ealing Eagles</v>
      </c>
      <c r="F99" s="58" t="s">
        <v>404</v>
      </c>
      <c r="G99" s="59">
        <v>3</v>
      </c>
      <c r="H99" s="60"/>
      <c r="I99" s="44" t="str">
        <f t="shared" si="9"/>
        <v/>
      </c>
      <c r="J99" s="44" t="str">
        <f t="shared" si="9"/>
        <v/>
      </c>
      <c r="K99" s="44" t="str">
        <f t="shared" si="9"/>
        <v/>
      </c>
      <c r="L99" s="44" t="str">
        <f t="shared" si="9"/>
        <v/>
      </c>
      <c r="M99" s="44" t="str">
        <f t="shared" si="9"/>
        <v/>
      </c>
      <c r="N99" s="44">
        <f t="shared" si="9"/>
        <v>3</v>
      </c>
      <c r="O99" s="44" t="str">
        <f t="shared" si="9"/>
        <v/>
      </c>
      <c r="P99" s="44" t="str">
        <f t="shared" si="9"/>
        <v/>
      </c>
      <c r="Q99" s="53"/>
    </row>
    <row r="100" spans="1:17" ht="14.85" customHeight="1">
      <c r="A100" s="54"/>
      <c r="B100" s="55" t="s">
        <v>91</v>
      </c>
      <c r="C100" s="56" t="str">
        <f>IF(A100="","",VLOOKUP($A$93,Declarations!$A$11:$Y$42,VLOOKUP(A100,Declarations!$A$3:$H$10,6,0),0))</f>
        <v/>
      </c>
      <c r="D100" s="57" t="str">
        <f>IF(A100="","",VLOOKUP($A$93,Declarations!$A$11:$Y$41,VLOOKUP(A100,Declarations!$A$3:$H$10,7,0),0))</f>
        <v/>
      </c>
      <c r="E100" s="56" t="str">
        <f>IF(A100="","",VLOOKUP(A100,Declarations!$A$3:$H$10,2,0))</f>
        <v/>
      </c>
      <c r="F100" s="58"/>
      <c r="G100" s="59">
        <v>2</v>
      </c>
      <c r="H100" s="60"/>
      <c r="I100" s="44" t="str">
        <f t="shared" si="9"/>
        <v/>
      </c>
      <c r="J100" s="44" t="str">
        <f t="shared" si="9"/>
        <v/>
      </c>
      <c r="K100" s="44" t="str">
        <f t="shared" si="9"/>
        <v/>
      </c>
      <c r="L100" s="44" t="str">
        <f t="shared" si="9"/>
        <v/>
      </c>
      <c r="M100" s="44" t="str">
        <f t="shared" si="9"/>
        <v/>
      </c>
      <c r="N100" s="44" t="str">
        <f t="shared" si="9"/>
        <v/>
      </c>
      <c r="O100" s="44" t="str">
        <f t="shared" si="9"/>
        <v/>
      </c>
      <c r="P100" s="44" t="str">
        <f t="shared" si="9"/>
        <v/>
      </c>
      <c r="Q100" s="53"/>
    </row>
    <row r="101" spans="1:17" ht="14.85" customHeight="1">
      <c r="A101" s="54"/>
      <c r="B101" s="55" t="s">
        <v>92</v>
      </c>
      <c r="C101" s="56" t="str">
        <f>IF(A101="","",VLOOKUP($A$93,Declarations!$A$11:$Y$42,VLOOKUP(A101,Declarations!$A$3:$H$10,6,0),0))</f>
        <v/>
      </c>
      <c r="D101" s="57" t="str">
        <f>IF(A101="","",VLOOKUP($A$93,Declarations!$A$11:$Y$41,VLOOKUP(A101,Declarations!$A$3:$H$10,7,0),0))</f>
        <v/>
      </c>
      <c r="E101" s="56" t="str">
        <f>IF(A101="","",VLOOKUP(A101,Declarations!$A$3:$H$10,2,0))</f>
        <v/>
      </c>
      <c r="F101" s="58"/>
      <c r="G101" s="59">
        <v>1</v>
      </c>
      <c r="H101" s="60"/>
      <c r="I101" s="44" t="str">
        <f t="shared" si="9"/>
        <v/>
      </c>
      <c r="J101" s="44" t="str">
        <f t="shared" si="9"/>
        <v/>
      </c>
      <c r="K101" s="44" t="str">
        <f t="shared" si="9"/>
        <v/>
      </c>
      <c r="L101" s="44" t="str">
        <f t="shared" si="9"/>
        <v/>
      </c>
      <c r="M101" s="44" t="str">
        <f t="shared" si="9"/>
        <v/>
      </c>
      <c r="N101" s="44" t="str">
        <f t="shared" si="9"/>
        <v/>
      </c>
      <c r="O101" s="44" t="str">
        <f t="shared" si="9"/>
        <v/>
      </c>
      <c r="P101" s="44" t="str">
        <f t="shared" si="9"/>
        <v/>
      </c>
      <c r="Q101" s="53">
        <f>36-SUM(I94:P101)</f>
        <v>3</v>
      </c>
    </row>
    <row r="102" spans="1:17" ht="14.85" customHeight="1">
      <c r="A102" s="61" t="s">
        <v>28</v>
      </c>
      <c r="B102" s="62"/>
      <c r="C102" s="62" t="s">
        <v>105</v>
      </c>
      <c r="D102" s="66"/>
      <c r="E102" s="66"/>
      <c r="F102" s="68"/>
      <c r="G102" s="66"/>
      <c r="H102" s="67"/>
      <c r="I102" s="53"/>
      <c r="J102" s="53"/>
      <c r="K102" s="53"/>
      <c r="L102" s="53"/>
      <c r="M102" s="53"/>
      <c r="N102" s="53"/>
      <c r="O102" s="53"/>
      <c r="P102" s="53"/>
      <c r="Q102" s="53"/>
    </row>
    <row r="103" spans="1:17" ht="14.85" customHeight="1">
      <c r="A103" s="54">
        <v>5</v>
      </c>
      <c r="B103" s="55" t="s">
        <v>85</v>
      </c>
      <c r="C103" s="56" t="str">
        <f>IF(A103="","",VLOOKUP($A$102,Declarations!$A$11:$Y$42,VLOOKUP(A103,Declarations!$A$3:$H$10,6,0),0))</f>
        <v>Clive Wickham</v>
      </c>
      <c r="D103" s="57" t="str">
        <f>IF(A103="","",VLOOKUP($A$102,Declarations!$A$11:$Y$41,VLOOKUP(A103,Declarations!$A$3:$H$10,7,0),0))</f>
        <v>M35</v>
      </c>
      <c r="E103" s="56" t="str">
        <f>IF(A103="","",VLOOKUP(A103,Declarations!$A$3:$H$10,2,0))</f>
        <v>Hillingdon</v>
      </c>
      <c r="F103" s="58" t="s">
        <v>406</v>
      </c>
      <c r="G103" s="59">
        <v>8</v>
      </c>
      <c r="H103" s="60"/>
      <c r="I103" s="44" t="str">
        <f t="shared" ref="I103:P110" si="10">IF($A103="","",IF($A103=I$12,$G103,""))</f>
        <v/>
      </c>
      <c r="J103" s="44" t="str">
        <f t="shared" si="10"/>
        <v/>
      </c>
      <c r="K103" s="44" t="str">
        <f t="shared" si="10"/>
        <v/>
      </c>
      <c r="L103" s="44">
        <f t="shared" si="10"/>
        <v>8</v>
      </c>
      <c r="M103" s="44" t="str">
        <f t="shared" si="10"/>
        <v/>
      </c>
      <c r="N103" s="44" t="str">
        <f t="shared" si="10"/>
        <v/>
      </c>
      <c r="O103" s="44" t="str">
        <f t="shared" si="10"/>
        <v/>
      </c>
      <c r="P103" s="44" t="str">
        <f t="shared" si="10"/>
        <v/>
      </c>
      <c r="Q103" s="53"/>
    </row>
    <row r="104" spans="1:17" ht="14.85" customHeight="1">
      <c r="A104" s="54">
        <v>9</v>
      </c>
      <c r="B104" s="55" t="s">
        <v>86</v>
      </c>
      <c r="C104" s="56" t="str">
        <f>IF(A104="","",VLOOKUP($A$102,Declarations!$A$11:$Y$42,VLOOKUP(A104,Declarations!$A$3:$H$10,6,0),0))</f>
        <v>Yordan Kolev</v>
      </c>
      <c r="D104" s="57" t="str">
        <f>IF(A104="","",VLOOKUP($A$102,Declarations!$A$11:$Y$41,VLOOKUP(A104,Declarations!$A$3:$H$10,7,0),0))</f>
        <v>M35</v>
      </c>
      <c r="E104" s="56" t="str">
        <f>IF(A104="","",VLOOKUP(A104,Declarations!$A$3:$H$10,2,0))</f>
        <v>Thames Valley Harriers</v>
      </c>
      <c r="F104" s="58" t="s">
        <v>407</v>
      </c>
      <c r="G104" s="59">
        <v>7</v>
      </c>
      <c r="H104" s="60"/>
      <c r="I104" s="44" t="str">
        <f t="shared" si="10"/>
        <v/>
      </c>
      <c r="J104" s="44" t="str">
        <f t="shared" si="10"/>
        <v/>
      </c>
      <c r="K104" s="44" t="str">
        <f t="shared" si="10"/>
        <v/>
      </c>
      <c r="L104" s="44" t="str">
        <f t="shared" si="10"/>
        <v/>
      </c>
      <c r="M104" s="44" t="str">
        <f t="shared" si="10"/>
        <v/>
      </c>
      <c r="N104" s="44" t="str">
        <f t="shared" si="10"/>
        <v/>
      </c>
      <c r="O104" s="44" t="str">
        <f t="shared" si="10"/>
        <v/>
      </c>
      <c r="P104" s="44">
        <f t="shared" si="10"/>
        <v>7</v>
      </c>
      <c r="Q104" s="53"/>
    </row>
    <row r="105" spans="1:17" ht="14.85" customHeight="1">
      <c r="A105" s="54">
        <v>8</v>
      </c>
      <c r="B105" s="55" t="s">
        <v>87</v>
      </c>
      <c r="C105" s="56" t="str">
        <f>IF(A105="","",VLOOKUP($A$102,Declarations!$A$11:$Y$42,VLOOKUP(A105,Declarations!$A$3:$H$10,6,0),0))</f>
        <v>Nic Browne</v>
      </c>
      <c r="D105" s="57" t="str">
        <f>IF(A105="","",VLOOKUP($A$102,Declarations!$A$11:$Y$41,VLOOKUP(A105,Declarations!$A$3:$H$10,7,0),0))</f>
        <v>M40</v>
      </c>
      <c r="E105" s="56" t="str">
        <f>IF(A105="","",VLOOKUP(A105,Declarations!$A$3:$H$10,2,0))</f>
        <v>Serpentine</v>
      </c>
      <c r="F105" s="58" t="s">
        <v>408</v>
      </c>
      <c r="G105" s="59">
        <v>6</v>
      </c>
      <c r="H105" s="60"/>
      <c r="I105" s="44" t="str">
        <f t="shared" si="10"/>
        <v/>
      </c>
      <c r="J105" s="44" t="str">
        <f t="shared" si="10"/>
        <v/>
      </c>
      <c r="K105" s="44" t="str">
        <f t="shared" si="10"/>
        <v/>
      </c>
      <c r="L105" s="44" t="str">
        <f t="shared" si="10"/>
        <v/>
      </c>
      <c r="M105" s="44" t="str">
        <f t="shared" si="10"/>
        <v/>
      </c>
      <c r="N105" s="44" t="str">
        <f t="shared" si="10"/>
        <v/>
      </c>
      <c r="O105" s="44">
        <f t="shared" si="10"/>
        <v>6</v>
      </c>
      <c r="P105" s="44" t="str">
        <f t="shared" si="10"/>
        <v/>
      </c>
      <c r="Q105" s="53"/>
    </row>
    <row r="106" spans="1:17" ht="14.85" customHeight="1">
      <c r="A106" s="54">
        <v>4</v>
      </c>
      <c r="B106" s="55" t="s">
        <v>88</v>
      </c>
      <c r="C106" s="56" t="str">
        <f>IF(A106="","",VLOOKUP($A$102,Declarations!$A$11:$Y$42,VLOOKUP(A106,Declarations!$A$3:$H$10,6,0),0))</f>
        <v>Mohammed Haile</v>
      </c>
      <c r="D106" s="57" t="s">
        <v>18</v>
      </c>
      <c r="E106" s="56" t="str">
        <f>IF(A106="","",VLOOKUP(A106,Declarations!$A$3:$H$10,2,0))</f>
        <v>Herne Hill Harriers</v>
      </c>
      <c r="F106" s="58" t="s">
        <v>403</v>
      </c>
      <c r="G106" s="59">
        <v>5</v>
      </c>
      <c r="H106" s="60"/>
      <c r="I106" s="44" t="str">
        <f t="shared" si="10"/>
        <v/>
      </c>
      <c r="J106" s="44" t="str">
        <f t="shared" si="10"/>
        <v/>
      </c>
      <c r="K106" s="44">
        <f t="shared" si="10"/>
        <v>5</v>
      </c>
      <c r="L106" s="44" t="str">
        <f t="shared" si="10"/>
        <v/>
      </c>
      <c r="M106" s="44" t="str">
        <f t="shared" si="10"/>
        <v/>
      </c>
      <c r="N106" s="44" t="str">
        <f t="shared" si="10"/>
        <v/>
      </c>
      <c r="O106" s="44" t="str">
        <f t="shared" si="10"/>
        <v/>
      </c>
      <c r="P106" s="44" t="str">
        <f t="shared" si="10"/>
        <v/>
      </c>
      <c r="Q106" s="53"/>
    </row>
    <row r="107" spans="1:17" ht="14.85" customHeight="1">
      <c r="A107" s="54"/>
      <c r="B107" s="55" t="s">
        <v>89</v>
      </c>
      <c r="C107" s="56" t="str">
        <f>IF(A107="","",VLOOKUP($A$102,Declarations!$A$11:$Y$42,VLOOKUP(A107,Declarations!$A$3:$H$10,6,0),0))</f>
        <v/>
      </c>
      <c r="D107" s="57" t="str">
        <f>IF(A107="","",VLOOKUP($A$102,Declarations!$A$11:$Y$41,VLOOKUP(A107,Declarations!$A$3:$H$10,7,0),0))</f>
        <v/>
      </c>
      <c r="E107" s="56" t="str">
        <f>IF(A107="","",VLOOKUP(A107,Declarations!$A$3:$H$10,2,0))</f>
        <v/>
      </c>
      <c r="F107" s="58"/>
      <c r="G107" s="59">
        <v>4</v>
      </c>
      <c r="H107" s="60"/>
      <c r="I107" s="44" t="str">
        <f t="shared" si="10"/>
        <v/>
      </c>
      <c r="J107" s="44" t="str">
        <f t="shared" si="10"/>
        <v/>
      </c>
      <c r="K107" s="44" t="str">
        <f t="shared" si="10"/>
        <v/>
      </c>
      <c r="L107" s="44" t="str">
        <f t="shared" si="10"/>
        <v/>
      </c>
      <c r="M107" s="44" t="str">
        <f t="shared" si="10"/>
        <v/>
      </c>
      <c r="N107" s="44" t="str">
        <f t="shared" si="10"/>
        <v/>
      </c>
      <c r="O107" s="44" t="str">
        <f t="shared" si="10"/>
        <v/>
      </c>
      <c r="P107" s="44" t="str">
        <f t="shared" si="10"/>
        <v/>
      </c>
      <c r="Q107" s="53"/>
    </row>
    <row r="108" spans="1:17" ht="14.85" customHeight="1">
      <c r="A108" s="54"/>
      <c r="B108" s="55" t="s">
        <v>90</v>
      </c>
      <c r="C108" s="56" t="str">
        <f>IF(A108="","",VLOOKUP($A$102,Declarations!$A$11:$Y$42,VLOOKUP(A108,Declarations!$A$3:$H$10,6,0),0))</f>
        <v/>
      </c>
      <c r="D108" s="57" t="str">
        <f>IF(A108="","",VLOOKUP($A$102,Declarations!$A$11:$Y$41,VLOOKUP(A108,Declarations!$A$3:$H$10,7,0),0))</f>
        <v/>
      </c>
      <c r="E108" s="56" t="str">
        <f>IF(A108="","",VLOOKUP(A108,Declarations!$A$3:$H$10,2,0))</f>
        <v/>
      </c>
      <c r="F108" s="58"/>
      <c r="G108" s="59">
        <v>3</v>
      </c>
      <c r="H108" s="60"/>
      <c r="I108" s="44" t="str">
        <f t="shared" si="10"/>
        <v/>
      </c>
      <c r="J108" s="44" t="str">
        <f t="shared" si="10"/>
        <v/>
      </c>
      <c r="K108" s="44" t="str">
        <f t="shared" si="10"/>
        <v/>
      </c>
      <c r="L108" s="44" t="str">
        <f t="shared" si="10"/>
        <v/>
      </c>
      <c r="M108" s="44" t="str">
        <f t="shared" si="10"/>
        <v/>
      </c>
      <c r="N108" s="44" t="str">
        <f t="shared" si="10"/>
        <v/>
      </c>
      <c r="O108" s="44" t="str">
        <f t="shared" si="10"/>
        <v/>
      </c>
      <c r="P108" s="44" t="str">
        <f t="shared" si="10"/>
        <v/>
      </c>
      <c r="Q108" s="53"/>
    </row>
    <row r="109" spans="1:17" ht="14.85" customHeight="1">
      <c r="A109" s="54"/>
      <c r="B109" s="55" t="s">
        <v>91</v>
      </c>
      <c r="C109" s="56" t="str">
        <f>IF(A109="","",VLOOKUP($A$102,Declarations!$A$11:$Y$42,VLOOKUP(A109,Declarations!$A$3:$H$10,6,0),0))</f>
        <v/>
      </c>
      <c r="D109" s="57" t="str">
        <f>IF(A109="","",VLOOKUP($A$102,Declarations!$A$11:$Y$41,VLOOKUP(A109,Declarations!$A$3:$H$10,7,0),0))</f>
        <v/>
      </c>
      <c r="E109" s="56" t="str">
        <f>IF(A109="","",VLOOKUP(A109,Declarations!$A$3:$H$10,2,0))</f>
        <v/>
      </c>
      <c r="F109" s="58"/>
      <c r="G109" s="59">
        <v>2</v>
      </c>
      <c r="H109" s="60"/>
      <c r="I109" s="44" t="str">
        <f t="shared" si="10"/>
        <v/>
      </c>
      <c r="J109" s="44" t="str">
        <f t="shared" si="10"/>
        <v/>
      </c>
      <c r="K109" s="44" t="str">
        <f t="shared" si="10"/>
        <v/>
      </c>
      <c r="L109" s="44" t="str">
        <f t="shared" si="10"/>
        <v/>
      </c>
      <c r="M109" s="44" t="str">
        <f t="shared" si="10"/>
        <v/>
      </c>
      <c r="N109" s="44" t="str">
        <f t="shared" si="10"/>
        <v/>
      </c>
      <c r="O109" s="44" t="str">
        <f t="shared" si="10"/>
        <v/>
      </c>
      <c r="P109" s="44" t="str">
        <f t="shared" si="10"/>
        <v/>
      </c>
      <c r="Q109" s="53"/>
    </row>
    <row r="110" spans="1:17" ht="14.85" customHeight="1">
      <c r="A110" s="54"/>
      <c r="B110" s="55" t="s">
        <v>92</v>
      </c>
      <c r="C110" s="56" t="str">
        <f>IF(A110="","",VLOOKUP($A$102,Declarations!$A$11:$Y$42,VLOOKUP(A110,Declarations!$A$3:$H$10,6,0),0))</f>
        <v/>
      </c>
      <c r="D110" s="57" t="str">
        <f>IF(A110="","",VLOOKUP($A$102,Declarations!$A$11:$Y$41,VLOOKUP(A110,Declarations!$A$3:$H$10,7,0),0))</f>
        <v/>
      </c>
      <c r="E110" s="56" t="str">
        <f>IF(A110="","",VLOOKUP(A110,Declarations!$A$3:$H$10,2,0))</f>
        <v/>
      </c>
      <c r="F110" s="58"/>
      <c r="G110" s="59">
        <v>1</v>
      </c>
      <c r="H110" s="60"/>
      <c r="I110" s="44" t="str">
        <f t="shared" si="10"/>
        <v/>
      </c>
      <c r="J110" s="44" t="str">
        <f t="shared" si="10"/>
        <v/>
      </c>
      <c r="K110" s="44" t="str">
        <f t="shared" si="10"/>
        <v/>
      </c>
      <c r="L110" s="44" t="str">
        <f t="shared" si="10"/>
        <v/>
      </c>
      <c r="M110" s="44" t="str">
        <f t="shared" si="10"/>
        <v/>
      </c>
      <c r="N110" s="44" t="str">
        <f t="shared" si="10"/>
        <v/>
      </c>
      <c r="O110" s="44" t="str">
        <f t="shared" si="10"/>
        <v/>
      </c>
      <c r="P110" s="44" t="str">
        <f t="shared" si="10"/>
        <v/>
      </c>
      <c r="Q110" s="53">
        <f>36-SUM(I103:P110)</f>
        <v>10</v>
      </c>
    </row>
    <row r="111" spans="1:17" ht="14.85" customHeight="1">
      <c r="A111" s="61" t="s">
        <v>29</v>
      </c>
      <c r="B111" s="62"/>
      <c r="C111" s="62" t="s">
        <v>106</v>
      </c>
      <c r="D111" s="66"/>
      <c r="E111" s="66"/>
      <c r="F111" s="68"/>
      <c r="G111" s="66"/>
      <c r="H111" s="67"/>
      <c r="I111" s="53"/>
      <c r="J111" s="53"/>
      <c r="K111" s="53"/>
      <c r="L111" s="53"/>
      <c r="M111" s="53"/>
      <c r="N111" s="53"/>
      <c r="O111" s="53"/>
      <c r="P111" s="53"/>
      <c r="Q111" s="53"/>
    </row>
    <row r="112" spans="1:17" ht="14.85" customHeight="1">
      <c r="A112" s="54">
        <v>4</v>
      </c>
      <c r="B112" s="55" t="s">
        <v>85</v>
      </c>
      <c r="C112" s="56" t="str">
        <f>IF(A112="","",VLOOKUP($A$111,Declarations!$A$11:$Y$42,VLOOKUP(A112,Declarations!$A$3:$H$10,6,0),0))</f>
        <v>Simon Coombes</v>
      </c>
      <c r="D112" s="57" t="str">
        <f>IF(A112="","",VLOOKUP($A$111,Declarations!$A$11:$Y$41,VLOOKUP(A112,Declarations!$A$3:$H$10,7,0),0))</f>
        <v>M50</v>
      </c>
      <c r="E112" s="56" t="str">
        <f>IF(A112="","",VLOOKUP(A112,Declarations!$A$3:$H$10,2,0))</f>
        <v>Herne Hill Harriers</v>
      </c>
      <c r="F112" s="58" t="s">
        <v>410</v>
      </c>
      <c r="G112" s="59">
        <v>8</v>
      </c>
      <c r="H112" s="60"/>
      <c r="I112" s="44" t="str">
        <f t="shared" ref="I112:P119" si="11">IF($A112="","",IF($A112=I$12,$G112,""))</f>
        <v/>
      </c>
      <c r="J112" s="44" t="str">
        <f t="shared" si="11"/>
        <v/>
      </c>
      <c r="K112" s="44">
        <f t="shared" si="11"/>
        <v>8</v>
      </c>
      <c r="L112" s="44" t="str">
        <f t="shared" si="11"/>
        <v/>
      </c>
      <c r="M112" s="44" t="str">
        <f t="shared" si="11"/>
        <v/>
      </c>
      <c r="N112" s="44" t="str">
        <f t="shared" si="11"/>
        <v/>
      </c>
      <c r="O112" s="44" t="str">
        <f t="shared" si="11"/>
        <v/>
      </c>
      <c r="P112" s="44" t="str">
        <f t="shared" si="11"/>
        <v/>
      </c>
      <c r="Q112" s="53"/>
    </row>
    <row r="113" spans="1:17" ht="14.85" customHeight="1">
      <c r="A113" s="54">
        <v>3</v>
      </c>
      <c r="B113" s="55" t="s">
        <v>86</v>
      </c>
      <c r="C113" s="56" t="str">
        <f>IF(A113="","",VLOOKUP($A$111,Declarations!$A$11:$Y$42,VLOOKUP(A113,Declarations!$A$3:$H$10,6,0),0))</f>
        <v>Pete Hewitt</v>
      </c>
      <c r="D113" s="57" t="str">
        <f>IF(A113="","",VLOOKUP($A$111,Declarations!$A$11:$Y$41,VLOOKUP(A113,Declarations!$A$3:$H$10,7,0),0))</f>
        <v>M50</v>
      </c>
      <c r="E113" s="56" t="str">
        <f>IF(A113="","",VLOOKUP(A113,Declarations!$A$3:$H$10,2,0))</f>
        <v xml:space="preserve">Ealing Southall &amp; Middlesex </v>
      </c>
      <c r="F113" s="58" t="s">
        <v>411</v>
      </c>
      <c r="G113" s="59">
        <v>7</v>
      </c>
      <c r="H113" s="60"/>
      <c r="I113" s="44" t="str">
        <f t="shared" si="11"/>
        <v/>
      </c>
      <c r="J113" s="44">
        <f t="shared" si="11"/>
        <v>7</v>
      </c>
      <c r="K113" s="44" t="str">
        <f t="shared" si="11"/>
        <v/>
      </c>
      <c r="L113" s="44" t="str">
        <f t="shared" si="11"/>
        <v/>
      </c>
      <c r="M113" s="44" t="str">
        <f t="shared" si="11"/>
        <v/>
      </c>
      <c r="N113" s="44" t="str">
        <f t="shared" si="11"/>
        <v/>
      </c>
      <c r="O113" s="44" t="str">
        <f t="shared" si="11"/>
        <v/>
      </c>
      <c r="P113" s="44" t="str">
        <f t="shared" si="11"/>
        <v/>
      </c>
      <c r="Q113" s="53"/>
    </row>
    <row r="114" spans="1:17" ht="14.85" customHeight="1">
      <c r="A114" s="54">
        <v>9</v>
      </c>
      <c r="B114" s="55" t="s">
        <v>87</v>
      </c>
      <c r="C114" s="56" t="str">
        <f>IF(A114="","",VLOOKUP($A$111,Declarations!$A$11:$Y$42,VLOOKUP(A114,Declarations!$A$3:$H$10,6,0),0))</f>
        <v>Robert Datnow</v>
      </c>
      <c r="D114" s="57" t="str">
        <f>IF(A114="","",VLOOKUP($A$111,Declarations!$A$11:$Y$41,VLOOKUP(A114,Declarations!$A$3:$H$10,7,0),0))</f>
        <v>M50</v>
      </c>
      <c r="E114" s="56" t="str">
        <f>IF(A114="","",VLOOKUP(A114,Declarations!$A$3:$H$10,2,0))</f>
        <v>Thames Valley Harriers</v>
      </c>
      <c r="F114" s="58" t="s">
        <v>412</v>
      </c>
      <c r="G114" s="59">
        <v>6</v>
      </c>
      <c r="H114" s="60"/>
      <c r="I114" s="44" t="str">
        <f t="shared" si="11"/>
        <v/>
      </c>
      <c r="J114" s="44" t="str">
        <f t="shared" si="11"/>
        <v/>
      </c>
      <c r="K114" s="44" t="str">
        <f t="shared" si="11"/>
        <v/>
      </c>
      <c r="L114" s="44" t="str">
        <f t="shared" si="11"/>
        <v/>
      </c>
      <c r="M114" s="44" t="str">
        <f t="shared" si="11"/>
        <v/>
      </c>
      <c r="N114" s="44" t="str">
        <f t="shared" si="11"/>
        <v/>
      </c>
      <c r="O114" s="44" t="str">
        <f t="shared" si="11"/>
        <v/>
      </c>
      <c r="P114" s="44">
        <f t="shared" si="11"/>
        <v>6</v>
      </c>
      <c r="Q114" s="53"/>
    </row>
    <row r="115" spans="1:17" ht="14.85" customHeight="1">
      <c r="A115" s="54">
        <v>8</v>
      </c>
      <c r="B115" s="55" t="s">
        <v>88</v>
      </c>
      <c r="C115" s="56" t="str">
        <f>IF(A115="","",VLOOKUP($A$111,Declarations!$A$11:$Y$42,VLOOKUP(A115,Declarations!$A$3:$H$10,6,0),0))</f>
        <v>Peter Clarke</v>
      </c>
      <c r="D115" s="57" t="str">
        <f>IF(A115="","",VLOOKUP($A$111,Declarations!$A$11:$Y$41,VLOOKUP(A115,Declarations!$A$3:$H$10,7,0),0))</f>
        <v>M55</v>
      </c>
      <c r="E115" s="56" t="str">
        <f>IF(A115="","",VLOOKUP(A115,Declarations!$A$3:$H$10,2,0))</f>
        <v>Serpentine</v>
      </c>
      <c r="F115" s="58" t="s">
        <v>413</v>
      </c>
      <c r="G115" s="59">
        <v>5</v>
      </c>
      <c r="H115" s="60"/>
      <c r="I115" s="44" t="str">
        <f t="shared" si="11"/>
        <v/>
      </c>
      <c r="J115" s="44" t="str">
        <f t="shared" si="11"/>
        <v/>
      </c>
      <c r="K115" s="44" t="str">
        <f t="shared" si="11"/>
        <v/>
      </c>
      <c r="L115" s="44" t="str">
        <f t="shared" si="11"/>
        <v/>
      </c>
      <c r="M115" s="44" t="str">
        <f t="shared" si="11"/>
        <v/>
      </c>
      <c r="N115" s="44" t="str">
        <f t="shared" si="11"/>
        <v/>
      </c>
      <c r="O115" s="44">
        <f t="shared" si="11"/>
        <v>5</v>
      </c>
      <c r="P115" s="44" t="str">
        <f t="shared" si="11"/>
        <v/>
      </c>
      <c r="Q115" s="53"/>
    </row>
    <row r="116" spans="1:17" ht="14.85" customHeight="1">
      <c r="A116" s="54">
        <v>6</v>
      </c>
      <c r="B116" s="55" t="s">
        <v>89</v>
      </c>
      <c r="C116" s="56" t="str">
        <f>IF(A116="","",VLOOKUP($A$111,Declarations!$A$11:$Y$42,VLOOKUP(A116,Declarations!$A$3:$H$10,6,0),0))</f>
        <v>Russell Morris</v>
      </c>
      <c r="D116" s="57" t="str">
        <f>IF(A116="","",VLOOKUP($A$111,Declarations!$A$11:$Y$41,VLOOKUP(A116,Declarations!$A$3:$H$10,7,0),0))</f>
        <v>M50</v>
      </c>
      <c r="E116" s="56" t="str">
        <f>IF(A116="","",VLOOKUP(A116,Declarations!$A$3:$H$10,2,0))</f>
        <v>Metros</v>
      </c>
      <c r="F116" s="58" t="s">
        <v>414</v>
      </c>
      <c r="G116" s="59">
        <v>4</v>
      </c>
      <c r="H116" s="60"/>
      <c r="I116" s="44" t="str">
        <f t="shared" si="11"/>
        <v/>
      </c>
      <c r="J116" s="44" t="str">
        <f t="shared" si="11"/>
        <v/>
      </c>
      <c r="K116" s="44" t="str">
        <f t="shared" si="11"/>
        <v/>
      </c>
      <c r="L116" s="44" t="str">
        <f t="shared" si="11"/>
        <v/>
      </c>
      <c r="M116" s="44">
        <f t="shared" si="11"/>
        <v>4</v>
      </c>
      <c r="N116" s="44" t="str">
        <f t="shared" si="11"/>
        <v/>
      </c>
      <c r="O116" s="44" t="str">
        <f t="shared" si="11"/>
        <v/>
      </c>
      <c r="P116" s="44" t="str">
        <f t="shared" si="11"/>
        <v/>
      </c>
      <c r="Q116" s="53"/>
    </row>
    <row r="117" spans="1:17" ht="14.85" customHeight="1">
      <c r="A117" s="54">
        <v>2</v>
      </c>
      <c r="B117" s="55" t="s">
        <v>90</v>
      </c>
      <c r="C117" s="56" t="str">
        <f>IF(A117="","",VLOOKUP($A$111,Declarations!$A$11:$Y$42,VLOOKUP(A117,Declarations!$A$3:$H$10,6,0),0))</f>
        <v>Ian Haylock</v>
      </c>
      <c r="D117" s="57" t="str">
        <f>IF(A117="","",VLOOKUP($A$111,Declarations!$A$11:$Y$41,VLOOKUP(A117,Declarations!$A$3:$H$10,7,0),0))</f>
        <v>M50</v>
      </c>
      <c r="E117" s="56" t="str">
        <f>IF(A117="","",VLOOKUP(A117,Declarations!$A$3:$H$10,2,0))</f>
        <v>British Airways</v>
      </c>
      <c r="F117" s="58" t="s">
        <v>415</v>
      </c>
      <c r="G117" s="59">
        <v>3</v>
      </c>
      <c r="H117" s="60"/>
      <c r="I117" s="44">
        <f t="shared" si="11"/>
        <v>3</v>
      </c>
      <c r="J117" s="44" t="str">
        <f t="shared" si="11"/>
        <v/>
      </c>
      <c r="K117" s="44" t="str">
        <f t="shared" si="11"/>
        <v/>
      </c>
      <c r="L117" s="44" t="str">
        <f t="shared" si="11"/>
        <v/>
      </c>
      <c r="M117" s="44" t="str">
        <f t="shared" si="11"/>
        <v/>
      </c>
      <c r="N117" s="44" t="str">
        <f t="shared" si="11"/>
        <v/>
      </c>
      <c r="O117" s="44" t="str">
        <f t="shared" si="11"/>
        <v/>
      </c>
      <c r="P117" s="44" t="str">
        <f t="shared" si="11"/>
        <v/>
      </c>
      <c r="Q117" s="53"/>
    </row>
    <row r="118" spans="1:17" ht="14.85" customHeight="1">
      <c r="A118" s="54">
        <v>5</v>
      </c>
      <c r="B118" s="55" t="s">
        <v>91</v>
      </c>
      <c r="C118" s="56" t="str">
        <f>IF(A118="","",VLOOKUP($A$111,Declarations!$A$11:$Y$42,VLOOKUP(A118,Declarations!$A$3:$H$10,6,0),0))</f>
        <v>Dave Smith</v>
      </c>
      <c r="D118" s="57" t="str">
        <f>IF(A118="","",VLOOKUP($A$111,Declarations!$A$11:$Y$41,VLOOKUP(A118,Declarations!$A$3:$H$10,7,0),0))</f>
        <v>M50</v>
      </c>
      <c r="E118" s="56" t="str">
        <f>IF(A118="","",VLOOKUP(A118,Declarations!$A$3:$H$10,2,0))</f>
        <v>Hillingdon</v>
      </c>
      <c r="F118" s="58" t="s">
        <v>416</v>
      </c>
      <c r="G118" s="59">
        <v>2</v>
      </c>
      <c r="H118" s="60"/>
      <c r="I118" s="44" t="str">
        <f t="shared" si="11"/>
        <v/>
      </c>
      <c r="J118" s="44" t="str">
        <f t="shared" si="11"/>
        <v/>
      </c>
      <c r="K118" s="44" t="str">
        <f t="shared" si="11"/>
        <v/>
      </c>
      <c r="L118" s="44">
        <f t="shared" si="11"/>
        <v>2</v>
      </c>
      <c r="M118" s="44" t="str">
        <f t="shared" si="11"/>
        <v/>
      </c>
      <c r="N118" s="44" t="str">
        <f t="shared" si="11"/>
        <v/>
      </c>
      <c r="O118" s="44" t="str">
        <f t="shared" si="11"/>
        <v/>
      </c>
      <c r="P118" s="44" t="str">
        <f t="shared" si="11"/>
        <v/>
      </c>
      <c r="Q118" s="53"/>
    </row>
    <row r="119" spans="1:17" ht="14.85" customHeight="1">
      <c r="A119" s="54">
        <v>7</v>
      </c>
      <c r="B119" s="55" t="s">
        <v>92</v>
      </c>
      <c r="C119" s="56" t="str">
        <f>IF(A119="","",VLOOKUP($A$111,Declarations!$A$11:$Y$42,VLOOKUP(A119,Declarations!$A$3:$H$10,6,0),0))</f>
        <v>Mark Worrall</v>
      </c>
      <c r="D119" s="57" t="str">
        <f>IF(A119="","",VLOOKUP($A$111,Declarations!$A$11:$Y$41,VLOOKUP(A119,Declarations!$A$3:$H$10,7,0),0))</f>
        <v>M50</v>
      </c>
      <c r="E119" s="56" t="str">
        <f>IF(A119="","",VLOOKUP(A119,Declarations!$A$3:$H$10,2,0))</f>
        <v>Ealing Eagles</v>
      </c>
      <c r="F119" s="58" t="s">
        <v>417</v>
      </c>
      <c r="G119" s="59">
        <v>1</v>
      </c>
      <c r="H119" s="60"/>
      <c r="I119" s="44" t="str">
        <f t="shared" si="11"/>
        <v/>
      </c>
      <c r="J119" s="44" t="str">
        <f t="shared" si="11"/>
        <v/>
      </c>
      <c r="K119" s="44" t="str">
        <f t="shared" si="11"/>
        <v/>
      </c>
      <c r="L119" s="44" t="str">
        <f t="shared" si="11"/>
        <v/>
      </c>
      <c r="M119" s="44" t="str">
        <f t="shared" si="11"/>
        <v/>
      </c>
      <c r="N119" s="44">
        <f t="shared" si="11"/>
        <v>1</v>
      </c>
      <c r="O119" s="44" t="str">
        <f t="shared" si="11"/>
        <v/>
      </c>
      <c r="P119" s="44" t="str">
        <f t="shared" si="11"/>
        <v/>
      </c>
      <c r="Q119" s="53">
        <f>36-SUM(I112:P119)</f>
        <v>0</v>
      </c>
    </row>
    <row r="120" spans="1:17" ht="14.85" customHeight="1">
      <c r="A120" s="61" t="s">
        <v>30</v>
      </c>
      <c r="B120" s="62"/>
      <c r="C120" s="62" t="s">
        <v>107</v>
      </c>
      <c r="D120" s="66"/>
      <c r="E120" s="66"/>
      <c r="F120" s="68"/>
      <c r="G120" s="66"/>
      <c r="H120" s="67"/>
      <c r="I120" s="53"/>
      <c r="J120" s="53"/>
      <c r="K120" s="53"/>
      <c r="L120" s="53"/>
      <c r="M120" s="53"/>
      <c r="N120" s="53"/>
      <c r="O120" s="53"/>
      <c r="P120" s="53"/>
      <c r="Q120" s="53"/>
    </row>
    <row r="121" spans="1:17" ht="14.85" customHeight="1">
      <c r="A121" s="54">
        <v>9</v>
      </c>
      <c r="B121" s="55" t="s">
        <v>85</v>
      </c>
      <c r="C121" s="56" t="str">
        <f>IF(A121="","",VLOOKUP($A$120,Declarations!$A$11:$Y$42,VLOOKUP(A121,Declarations!$A$3:$H$10,6,0),0))</f>
        <v>Andrew Jackson</v>
      </c>
      <c r="D121" s="57" t="str">
        <f>IF(A121="","",VLOOKUP($A$120,Declarations!$A$11:$Y$41,VLOOKUP(A121,Declarations!$A$3:$H$10,7,0),0))</f>
        <v>M60</v>
      </c>
      <c r="E121" s="56" t="str">
        <f>IF(A121="","",VLOOKUP(A121,Declarations!$A$3:$H$10,2,0))</f>
        <v>Thames Valley Harriers</v>
      </c>
      <c r="F121" s="58" t="s">
        <v>418</v>
      </c>
      <c r="G121" s="59">
        <v>8</v>
      </c>
      <c r="H121" s="60"/>
      <c r="I121" s="44" t="str">
        <f t="shared" ref="I121:P128" si="12">IF($A121="","",IF($A121=I$12,$G121,""))</f>
        <v/>
      </c>
      <c r="J121" s="44" t="str">
        <f t="shared" si="12"/>
        <v/>
      </c>
      <c r="K121" s="44" t="str">
        <f t="shared" si="12"/>
        <v/>
      </c>
      <c r="L121" s="44" t="str">
        <f t="shared" si="12"/>
        <v/>
      </c>
      <c r="M121" s="44" t="str">
        <f t="shared" si="12"/>
        <v/>
      </c>
      <c r="N121" s="44" t="str">
        <f t="shared" si="12"/>
        <v/>
      </c>
      <c r="O121" s="44" t="str">
        <f t="shared" si="12"/>
        <v/>
      </c>
      <c r="P121" s="44">
        <f t="shared" si="12"/>
        <v>8</v>
      </c>
      <c r="Q121" s="53"/>
    </row>
    <row r="122" spans="1:17" ht="14.85" customHeight="1">
      <c r="A122" s="54">
        <v>8</v>
      </c>
      <c r="B122" s="55" t="s">
        <v>86</v>
      </c>
      <c r="C122" s="56" t="str">
        <f>IF(A122="","",VLOOKUP($A$120,Declarations!$A$11:$Y$42,VLOOKUP(A122,Declarations!$A$3:$H$10,6,0),0))</f>
        <v>Nick Jones</v>
      </c>
      <c r="D122" s="57" t="str">
        <f>IF(A122="","",VLOOKUP($A$120,Declarations!$A$11:$Y$41,VLOOKUP(A122,Declarations!$A$3:$H$10,7,0),0))</f>
        <v>M60</v>
      </c>
      <c r="E122" s="56" t="str">
        <f>IF(A122="","",VLOOKUP(A122,Declarations!$A$3:$H$10,2,0))</f>
        <v>Serpentine</v>
      </c>
      <c r="F122" s="58" t="s">
        <v>419</v>
      </c>
      <c r="G122" s="59">
        <v>7</v>
      </c>
      <c r="H122" s="60"/>
      <c r="I122" s="44" t="str">
        <f t="shared" si="12"/>
        <v/>
      </c>
      <c r="J122" s="44" t="str">
        <f t="shared" si="12"/>
        <v/>
      </c>
      <c r="K122" s="44" t="str">
        <f t="shared" si="12"/>
        <v/>
      </c>
      <c r="L122" s="44" t="str">
        <f t="shared" si="12"/>
        <v/>
      </c>
      <c r="M122" s="44" t="str">
        <f t="shared" si="12"/>
        <v/>
      </c>
      <c r="N122" s="44" t="str">
        <f t="shared" si="12"/>
        <v/>
      </c>
      <c r="O122" s="44">
        <f t="shared" si="12"/>
        <v>7</v>
      </c>
      <c r="P122" s="44" t="str">
        <f t="shared" si="12"/>
        <v/>
      </c>
      <c r="Q122" s="53"/>
    </row>
    <row r="123" spans="1:17" ht="14.85" customHeight="1">
      <c r="A123" s="54">
        <v>5</v>
      </c>
      <c r="B123" s="55" t="s">
        <v>87</v>
      </c>
      <c r="C123" s="56" t="str">
        <f>IF(A123="","",VLOOKUP($A$120,Declarations!$A$11:$Y$42,VLOOKUP(A123,Declarations!$A$3:$H$10,6,0),0))</f>
        <v>Stefan Lammel</v>
      </c>
      <c r="D123" s="57" t="str">
        <f>IF(A123="","",VLOOKUP($A$120,Declarations!$A$11:$Y$41,VLOOKUP(A123,Declarations!$A$3:$H$10,7,0),0))</f>
        <v>M60</v>
      </c>
      <c r="E123" s="56" t="str">
        <f>IF(A123="","",VLOOKUP(A123,Declarations!$A$3:$H$10,2,0))</f>
        <v>Hillingdon</v>
      </c>
      <c r="F123" s="58" t="s">
        <v>420</v>
      </c>
      <c r="G123" s="59">
        <v>6</v>
      </c>
      <c r="H123" s="60"/>
      <c r="I123" s="44" t="str">
        <f t="shared" si="12"/>
        <v/>
      </c>
      <c r="J123" s="44" t="str">
        <f t="shared" si="12"/>
        <v/>
      </c>
      <c r="K123" s="44" t="str">
        <f t="shared" si="12"/>
        <v/>
      </c>
      <c r="L123" s="44">
        <f t="shared" si="12"/>
        <v>6</v>
      </c>
      <c r="M123" s="44" t="str">
        <f t="shared" si="12"/>
        <v/>
      </c>
      <c r="N123" s="44" t="str">
        <f t="shared" si="12"/>
        <v/>
      </c>
      <c r="O123" s="44" t="str">
        <f t="shared" si="12"/>
        <v/>
      </c>
      <c r="P123" s="44" t="str">
        <f t="shared" si="12"/>
        <v/>
      </c>
      <c r="Q123" s="53"/>
    </row>
    <row r="124" spans="1:17" ht="14.85" customHeight="1">
      <c r="A124" s="54">
        <v>4</v>
      </c>
      <c r="B124" s="55" t="s">
        <v>88</v>
      </c>
      <c r="C124" s="56" t="str">
        <f>IF(A124="","",VLOOKUP($A$120,Declarations!$A$11:$Y$42,VLOOKUP(A124,Declarations!$A$3:$H$10,6,0),0))</f>
        <v>Robert Nagorski</v>
      </c>
      <c r="D124" s="57" t="str">
        <f>IF(A124="","",VLOOKUP($A$120,Declarations!$A$11:$Y$41,VLOOKUP(A124,Declarations!$A$3:$H$10,7,0),0))</f>
        <v>M60</v>
      </c>
      <c r="E124" s="56" t="str">
        <f>IF(A124="","",VLOOKUP(A124,Declarations!$A$3:$H$10,2,0))</f>
        <v>Herne Hill Harriers</v>
      </c>
      <c r="F124" s="58" t="s">
        <v>421</v>
      </c>
      <c r="G124" s="59">
        <v>5</v>
      </c>
      <c r="H124" s="60"/>
      <c r="I124" s="44" t="str">
        <f t="shared" si="12"/>
        <v/>
      </c>
      <c r="J124" s="44" t="str">
        <f t="shared" si="12"/>
        <v/>
      </c>
      <c r="K124" s="44">
        <f t="shared" si="12"/>
        <v>5</v>
      </c>
      <c r="L124" s="44" t="str">
        <f t="shared" si="12"/>
        <v/>
      </c>
      <c r="M124" s="44" t="str">
        <f t="shared" si="12"/>
        <v/>
      </c>
      <c r="N124" s="44" t="str">
        <f t="shared" si="12"/>
        <v/>
      </c>
      <c r="O124" s="44" t="str">
        <f t="shared" si="12"/>
        <v/>
      </c>
      <c r="P124" s="44" t="str">
        <f t="shared" si="12"/>
        <v/>
      </c>
      <c r="Q124" s="53"/>
    </row>
    <row r="125" spans="1:17" ht="14.85" customHeight="1">
      <c r="A125" s="54">
        <v>6</v>
      </c>
      <c r="B125" s="55" t="s">
        <v>89</v>
      </c>
      <c r="C125" s="56" t="str">
        <f>IF(A125="","",VLOOKUP($A$120,Declarations!$A$11:$Y$42,VLOOKUP(A125,Declarations!$A$3:$H$10,6,0),0))</f>
        <v>Tom Morris</v>
      </c>
      <c r="D125" s="57" t="str">
        <f>IF(A125="","",VLOOKUP($A$120,Declarations!$A$11:$Y$41,VLOOKUP(A125,Declarations!$A$3:$H$10,7,0),0))</f>
        <v>M60</v>
      </c>
      <c r="E125" s="56" t="str">
        <f>IF(A125="","",VLOOKUP(A125,Declarations!$A$3:$H$10,2,0))</f>
        <v>Metros</v>
      </c>
      <c r="F125" s="58" t="s">
        <v>422</v>
      </c>
      <c r="G125" s="59">
        <v>4</v>
      </c>
      <c r="H125" s="60"/>
      <c r="I125" s="44" t="str">
        <f t="shared" si="12"/>
        <v/>
      </c>
      <c r="J125" s="44" t="str">
        <f t="shared" si="12"/>
        <v/>
      </c>
      <c r="K125" s="44" t="str">
        <f t="shared" si="12"/>
        <v/>
      </c>
      <c r="L125" s="44" t="str">
        <f t="shared" si="12"/>
        <v/>
      </c>
      <c r="M125" s="44">
        <f t="shared" si="12"/>
        <v>4</v>
      </c>
      <c r="N125" s="44" t="str">
        <f t="shared" si="12"/>
        <v/>
      </c>
      <c r="O125" s="44" t="str">
        <f t="shared" si="12"/>
        <v/>
      </c>
      <c r="P125" s="44" t="str">
        <f t="shared" si="12"/>
        <v/>
      </c>
      <c r="Q125" s="53"/>
    </row>
    <row r="126" spans="1:17" ht="14.85" customHeight="1">
      <c r="A126" s="54"/>
      <c r="B126" s="55" t="s">
        <v>90</v>
      </c>
      <c r="C126" s="56" t="str">
        <f>IF(A126="","",VLOOKUP($A$120,Declarations!$A$11:$Y$42,VLOOKUP(A126,Declarations!$A$3:$H$10,6,0),0))</f>
        <v/>
      </c>
      <c r="D126" s="57" t="str">
        <f>IF(A126="","",VLOOKUP($A$120,Declarations!$A$11:$Y$41,VLOOKUP(A126,Declarations!$A$3:$H$10,7,0),0))</f>
        <v/>
      </c>
      <c r="E126" s="56" t="str">
        <f>IF(A126="","",VLOOKUP(A126,Declarations!$A$3:$H$10,2,0))</f>
        <v/>
      </c>
      <c r="F126" s="58"/>
      <c r="G126" s="59">
        <v>3</v>
      </c>
      <c r="H126" s="60"/>
      <c r="I126" s="44" t="str">
        <f t="shared" si="12"/>
        <v/>
      </c>
      <c r="J126" s="44" t="str">
        <f t="shared" si="12"/>
        <v/>
      </c>
      <c r="K126" s="44" t="str">
        <f t="shared" si="12"/>
        <v/>
      </c>
      <c r="L126" s="44" t="str">
        <f t="shared" si="12"/>
        <v/>
      </c>
      <c r="M126" s="44" t="str">
        <f t="shared" si="12"/>
        <v/>
      </c>
      <c r="N126" s="44" t="str">
        <f t="shared" si="12"/>
        <v/>
      </c>
      <c r="O126" s="44" t="str">
        <f t="shared" si="12"/>
        <v/>
      </c>
      <c r="P126" s="44" t="str">
        <f t="shared" si="12"/>
        <v/>
      </c>
      <c r="Q126" s="53"/>
    </row>
    <row r="127" spans="1:17" ht="14.85" customHeight="1">
      <c r="A127" s="54"/>
      <c r="B127" s="55" t="s">
        <v>91</v>
      </c>
      <c r="C127" s="56" t="str">
        <f>IF(A127="","",VLOOKUP($A$120,Declarations!$A$11:$Y$42,VLOOKUP(A127,Declarations!$A$3:$H$10,6,0),0))</f>
        <v/>
      </c>
      <c r="D127" s="57" t="str">
        <f>IF(A127="","",VLOOKUP($A$120,Declarations!$A$11:$Y$41,VLOOKUP(A127,Declarations!$A$3:$H$10,7,0),0))</f>
        <v/>
      </c>
      <c r="E127" s="56" t="str">
        <f>IF(A127="","",VLOOKUP(A127,Declarations!$A$3:$H$10,2,0))</f>
        <v/>
      </c>
      <c r="F127" s="58"/>
      <c r="G127" s="59">
        <v>2</v>
      </c>
      <c r="H127" s="60"/>
      <c r="I127" s="44" t="str">
        <f t="shared" si="12"/>
        <v/>
      </c>
      <c r="J127" s="44" t="str">
        <f t="shared" si="12"/>
        <v/>
      </c>
      <c r="K127" s="44" t="str">
        <f t="shared" si="12"/>
        <v/>
      </c>
      <c r="L127" s="44" t="str">
        <f t="shared" si="12"/>
        <v/>
      </c>
      <c r="M127" s="44" t="str">
        <f t="shared" si="12"/>
        <v/>
      </c>
      <c r="N127" s="44" t="str">
        <f t="shared" si="12"/>
        <v/>
      </c>
      <c r="O127" s="44" t="str">
        <f t="shared" si="12"/>
        <v/>
      </c>
      <c r="P127" s="44" t="str">
        <f t="shared" si="12"/>
        <v/>
      </c>
      <c r="Q127" s="53"/>
    </row>
    <row r="128" spans="1:17" ht="14.85" customHeight="1">
      <c r="A128" s="54"/>
      <c r="B128" s="55" t="s">
        <v>92</v>
      </c>
      <c r="C128" s="56" t="str">
        <f>IF(A128="","",VLOOKUP($A$120,Declarations!$A$11:$Y$42,VLOOKUP(A128,Declarations!$A$3:$H$10,6,0),0))</f>
        <v/>
      </c>
      <c r="D128" s="57" t="str">
        <f>IF(A128="","",VLOOKUP($A$120,Declarations!$A$11:$Y$41,VLOOKUP(A128,Declarations!$A$3:$H$10,7,0),0))</f>
        <v/>
      </c>
      <c r="E128" s="56" t="str">
        <f>IF(A128="","",VLOOKUP(A128,Declarations!$A$3:$H$10,2,0))</f>
        <v/>
      </c>
      <c r="F128" s="58"/>
      <c r="G128" s="59">
        <v>1</v>
      </c>
      <c r="H128" s="60"/>
      <c r="I128" s="44" t="str">
        <f t="shared" si="12"/>
        <v/>
      </c>
      <c r="J128" s="44" t="str">
        <f t="shared" si="12"/>
        <v/>
      </c>
      <c r="K128" s="44" t="str">
        <f t="shared" si="12"/>
        <v/>
      </c>
      <c r="L128" s="44" t="str">
        <f t="shared" si="12"/>
        <v/>
      </c>
      <c r="M128" s="44" t="str">
        <f t="shared" si="12"/>
        <v/>
      </c>
      <c r="N128" s="44" t="str">
        <f t="shared" si="12"/>
        <v/>
      </c>
      <c r="O128" s="44" t="str">
        <f t="shared" si="12"/>
        <v/>
      </c>
      <c r="P128" s="44" t="str">
        <f t="shared" si="12"/>
        <v/>
      </c>
      <c r="Q128" s="53">
        <f>36-SUM(I121:P128)</f>
        <v>6</v>
      </c>
    </row>
    <row r="129" spans="1:17" ht="14.85" customHeight="1">
      <c r="A129" s="61" t="s">
        <v>31</v>
      </c>
      <c r="B129" s="62"/>
      <c r="C129" s="62" t="s">
        <v>108</v>
      </c>
      <c r="D129" s="66"/>
      <c r="E129" s="66"/>
      <c r="F129" s="68"/>
      <c r="G129" s="66"/>
      <c r="H129" s="67"/>
      <c r="I129" s="53"/>
      <c r="J129" s="53"/>
      <c r="K129" s="53"/>
      <c r="L129" s="53"/>
      <c r="M129" s="53"/>
      <c r="N129" s="53"/>
      <c r="O129" s="53"/>
      <c r="P129" s="53"/>
      <c r="Q129" s="53"/>
    </row>
    <row r="130" spans="1:17" ht="14.85" customHeight="1">
      <c r="A130" s="54">
        <v>4</v>
      </c>
      <c r="B130" s="55" t="s">
        <v>85</v>
      </c>
      <c r="C130" s="56" t="str">
        <f>IF(A130="","",VLOOKUP($A$129,Declarations!$A$11:$Y$42,VLOOKUP(A130,Declarations!$A$3:$H$10,6,0),0))</f>
        <v>Mike Mann</v>
      </c>
      <c r="D130" s="57" t="str">
        <f>IF(A130="","",VLOOKUP($A$129,Declarations!$A$11:$Y$41,VLOOKUP(A130,Declarations!$A$3:$H$10,7,0),0))</f>
        <v>M70</v>
      </c>
      <c r="E130" s="56" t="str">
        <f>IF(A130="","",VLOOKUP(A130,Declarations!$A$3:$H$10,2,0))</f>
        <v>Herne Hill Harriers</v>
      </c>
      <c r="F130" s="58" t="s">
        <v>423</v>
      </c>
      <c r="G130" s="59">
        <v>8</v>
      </c>
      <c r="H130" s="60"/>
      <c r="I130" s="44" t="str">
        <f t="shared" ref="I130:P137" si="13">IF($A130="","",IF($A130=I$12,$G130,""))</f>
        <v/>
      </c>
      <c r="J130" s="44" t="str">
        <f t="shared" si="13"/>
        <v/>
      </c>
      <c r="K130" s="44">
        <f t="shared" si="13"/>
        <v>8</v>
      </c>
      <c r="L130" s="44" t="str">
        <f t="shared" si="13"/>
        <v/>
      </c>
      <c r="M130" s="44" t="str">
        <f t="shared" si="13"/>
        <v/>
      </c>
      <c r="N130" s="44" t="str">
        <f t="shared" si="13"/>
        <v/>
      </c>
      <c r="O130" s="44" t="str">
        <f t="shared" si="13"/>
        <v/>
      </c>
      <c r="P130" s="44" t="str">
        <f t="shared" si="13"/>
        <v/>
      </c>
      <c r="Q130" s="53"/>
    </row>
    <row r="131" spans="1:17" ht="14.85" customHeight="1">
      <c r="A131" s="54">
        <v>9</v>
      </c>
      <c r="B131" s="55" t="s">
        <v>86</v>
      </c>
      <c r="C131" s="56" t="str">
        <f>IF(A131="","",VLOOKUP($A$129,Declarations!$A$11:$Y$42,VLOOKUP(A131,Declarations!$A$3:$H$10,6,0),0))</f>
        <v>Nick Michael</v>
      </c>
      <c r="D131" s="57" t="str">
        <f>IF(A131="","",VLOOKUP($A$129,Declarations!$A$11:$Y$41,VLOOKUP(A131,Declarations!$A$3:$H$10,7,0),0))</f>
        <v>M70</v>
      </c>
      <c r="E131" s="56" t="str">
        <f>IF(A131="","",VLOOKUP(A131,Declarations!$A$3:$H$10,2,0))</f>
        <v>Thames Valley Harriers</v>
      </c>
      <c r="F131" s="58" t="s">
        <v>424</v>
      </c>
      <c r="G131" s="59">
        <v>7</v>
      </c>
      <c r="H131" s="60"/>
      <c r="I131" s="44" t="str">
        <f t="shared" si="13"/>
        <v/>
      </c>
      <c r="J131" s="44" t="str">
        <f t="shared" si="13"/>
        <v/>
      </c>
      <c r="K131" s="44" t="str">
        <f t="shared" si="13"/>
        <v/>
      </c>
      <c r="L131" s="44" t="str">
        <f t="shared" si="13"/>
        <v/>
      </c>
      <c r="M131" s="44" t="str">
        <f t="shared" si="13"/>
        <v/>
      </c>
      <c r="N131" s="44" t="str">
        <f t="shared" si="13"/>
        <v/>
      </c>
      <c r="O131" s="44" t="str">
        <f t="shared" si="13"/>
        <v/>
      </c>
      <c r="P131" s="44">
        <f t="shared" si="13"/>
        <v>7</v>
      </c>
      <c r="Q131" s="53"/>
    </row>
    <row r="132" spans="1:17" ht="14.85" customHeight="1">
      <c r="A132" s="54">
        <v>5</v>
      </c>
      <c r="B132" s="55" t="s">
        <v>87</v>
      </c>
      <c r="C132" s="56" t="str">
        <f>IF(A132="","",VLOOKUP($A$129,Declarations!$A$11:$Y$42,VLOOKUP(A132,Declarations!$A$3:$H$10,6,0),0))</f>
        <v>Doug Milsom</v>
      </c>
      <c r="D132" s="57" t="str">
        <f>IF(A132="","",VLOOKUP($A$129,Declarations!$A$11:$Y$41,VLOOKUP(A132,Declarations!$A$3:$H$10,7,0),0))</f>
        <v>M80</v>
      </c>
      <c r="E132" s="56" t="str">
        <f>IF(A132="","",VLOOKUP(A132,Declarations!$A$3:$H$10,2,0))</f>
        <v>Hillingdon</v>
      </c>
      <c r="F132" s="58" t="s">
        <v>425</v>
      </c>
      <c r="G132" s="59">
        <v>6</v>
      </c>
      <c r="H132" s="60"/>
      <c r="I132" s="44" t="str">
        <f t="shared" si="13"/>
        <v/>
      </c>
      <c r="J132" s="44" t="str">
        <f t="shared" si="13"/>
        <v/>
      </c>
      <c r="K132" s="44" t="str">
        <f t="shared" si="13"/>
        <v/>
      </c>
      <c r="L132" s="44">
        <f t="shared" si="13"/>
        <v>6</v>
      </c>
      <c r="M132" s="44" t="str">
        <f t="shared" si="13"/>
        <v/>
      </c>
      <c r="N132" s="44" t="str">
        <f t="shared" si="13"/>
        <v/>
      </c>
      <c r="O132" s="44" t="str">
        <f t="shared" si="13"/>
        <v/>
      </c>
      <c r="P132" s="44" t="str">
        <f t="shared" si="13"/>
        <v/>
      </c>
      <c r="Q132" s="53"/>
    </row>
    <row r="133" spans="1:17" ht="14.85" customHeight="1">
      <c r="A133" s="54">
        <v>7</v>
      </c>
      <c r="B133" s="55" t="s">
        <v>88</v>
      </c>
      <c r="C133" s="56" t="str">
        <f>IF(A133="","",VLOOKUP($A$129,Declarations!$A$11:$Y$42,VLOOKUP(A133,Declarations!$A$3:$H$10,6,0),0))</f>
        <v>Jerzy Raczynski</v>
      </c>
      <c r="D133" s="57" t="str">
        <f>IF(A133="","",VLOOKUP($A$129,Declarations!$A$11:$Y$41,VLOOKUP(A133,Declarations!$A$3:$H$10,7,0),0))</f>
        <v>M70</v>
      </c>
      <c r="E133" s="56" t="str">
        <f>IF(A133="","",VLOOKUP(A133,Declarations!$A$3:$H$10,2,0))</f>
        <v>Ealing Eagles</v>
      </c>
      <c r="F133" s="58" t="s">
        <v>426</v>
      </c>
      <c r="G133" s="59">
        <v>5</v>
      </c>
      <c r="H133" s="60"/>
      <c r="I133" s="44" t="str">
        <f t="shared" si="13"/>
        <v/>
      </c>
      <c r="J133" s="44" t="str">
        <f t="shared" si="13"/>
        <v/>
      </c>
      <c r="K133" s="44" t="str">
        <f t="shared" si="13"/>
        <v/>
      </c>
      <c r="L133" s="44" t="str">
        <f t="shared" si="13"/>
        <v/>
      </c>
      <c r="M133" s="44" t="str">
        <f t="shared" si="13"/>
        <v/>
      </c>
      <c r="N133" s="44">
        <f t="shared" si="13"/>
        <v>5</v>
      </c>
      <c r="O133" s="44" t="str">
        <f t="shared" si="13"/>
        <v/>
      </c>
      <c r="P133" s="44" t="str">
        <f t="shared" si="13"/>
        <v/>
      </c>
      <c r="Q133" s="53"/>
    </row>
    <row r="134" spans="1:17" ht="14.85" customHeight="1">
      <c r="A134" s="54"/>
      <c r="B134" s="55" t="s">
        <v>89</v>
      </c>
      <c r="C134" s="56" t="str">
        <f>IF(A134="","",VLOOKUP($A$129,Declarations!$A$11:$Y$42,VLOOKUP(A134,Declarations!$A$3:$H$10,6,0),0))</f>
        <v/>
      </c>
      <c r="D134" s="57" t="str">
        <f>IF(A134="","",VLOOKUP($A$129,Declarations!$A$11:$Y$41,VLOOKUP(A134,Declarations!$A$3:$H$10,7,0),0))</f>
        <v/>
      </c>
      <c r="E134" s="56" t="str">
        <f>IF(A134="","",VLOOKUP(A134,Declarations!$A$3:$H$10,2,0))</f>
        <v/>
      </c>
      <c r="F134" s="58"/>
      <c r="G134" s="59">
        <v>4</v>
      </c>
      <c r="H134" s="60"/>
      <c r="I134" s="44" t="str">
        <f t="shared" si="13"/>
        <v/>
      </c>
      <c r="J134" s="44" t="str">
        <f t="shared" si="13"/>
        <v/>
      </c>
      <c r="K134" s="44" t="str">
        <f t="shared" si="13"/>
        <v/>
      </c>
      <c r="L134" s="44" t="str">
        <f t="shared" si="13"/>
        <v/>
      </c>
      <c r="M134" s="44" t="str">
        <f t="shared" si="13"/>
        <v/>
      </c>
      <c r="N134" s="44" t="str">
        <f t="shared" si="13"/>
        <v/>
      </c>
      <c r="O134" s="44" t="str">
        <f t="shared" si="13"/>
        <v/>
      </c>
      <c r="P134" s="44" t="str">
        <f t="shared" si="13"/>
        <v/>
      </c>
      <c r="Q134" s="53"/>
    </row>
    <row r="135" spans="1:17" ht="14.85" customHeight="1">
      <c r="A135" s="54"/>
      <c r="B135" s="55" t="s">
        <v>90</v>
      </c>
      <c r="C135" s="56" t="str">
        <f>IF(A135="","",VLOOKUP($A$129,Declarations!$A$11:$Y$42,VLOOKUP(A135,Declarations!$A$3:$H$10,6,0),0))</f>
        <v/>
      </c>
      <c r="D135" s="57" t="str">
        <f>IF(A135="","",VLOOKUP($A$129,Declarations!$A$11:$Y$41,VLOOKUP(A135,Declarations!$A$3:$H$10,7,0),0))</f>
        <v/>
      </c>
      <c r="E135" s="56" t="str">
        <f>IF(A135="","",VLOOKUP(A135,Declarations!$A$3:$H$10,2,0))</f>
        <v/>
      </c>
      <c r="F135" s="58"/>
      <c r="G135" s="59">
        <v>3</v>
      </c>
      <c r="H135" s="60"/>
      <c r="I135" s="44" t="str">
        <f t="shared" si="13"/>
        <v/>
      </c>
      <c r="J135" s="44" t="str">
        <f t="shared" si="13"/>
        <v/>
      </c>
      <c r="K135" s="44" t="str">
        <f t="shared" si="13"/>
        <v/>
      </c>
      <c r="L135" s="44" t="str">
        <f t="shared" si="13"/>
        <v/>
      </c>
      <c r="M135" s="44" t="str">
        <f t="shared" si="13"/>
        <v/>
      </c>
      <c r="N135" s="44" t="str">
        <f t="shared" si="13"/>
        <v/>
      </c>
      <c r="O135" s="44" t="str">
        <f t="shared" si="13"/>
        <v/>
      </c>
      <c r="P135" s="44" t="str">
        <f t="shared" si="13"/>
        <v/>
      </c>
      <c r="Q135" s="53"/>
    </row>
    <row r="136" spans="1:17" ht="14.85" customHeight="1">
      <c r="A136" s="54"/>
      <c r="B136" s="55" t="s">
        <v>91</v>
      </c>
      <c r="C136" s="56" t="str">
        <f>IF(A136="","",VLOOKUP($A$129,Declarations!$A$11:$Y$42,VLOOKUP(A136,Declarations!$A$3:$H$10,6,0),0))</f>
        <v/>
      </c>
      <c r="D136" s="57" t="str">
        <f>IF(A136="","",VLOOKUP($A$129,Declarations!$A$11:$Y$41,VLOOKUP(A136,Declarations!$A$3:$H$10,7,0),0))</f>
        <v/>
      </c>
      <c r="E136" s="56" t="str">
        <f>IF(A136="","",VLOOKUP(A136,Declarations!$A$3:$H$10,2,0))</f>
        <v/>
      </c>
      <c r="F136" s="58"/>
      <c r="G136" s="59">
        <v>2</v>
      </c>
      <c r="H136" s="60"/>
      <c r="I136" s="44" t="str">
        <f t="shared" si="13"/>
        <v/>
      </c>
      <c r="J136" s="44" t="str">
        <f t="shared" si="13"/>
        <v/>
      </c>
      <c r="K136" s="44" t="str">
        <f t="shared" si="13"/>
        <v/>
      </c>
      <c r="L136" s="44" t="str">
        <f t="shared" si="13"/>
        <v/>
      </c>
      <c r="M136" s="44" t="str">
        <f t="shared" si="13"/>
        <v/>
      </c>
      <c r="N136" s="44" t="str">
        <f t="shared" si="13"/>
        <v/>
      </c>
      <c r="O136" s="44" t="str">
        <f t="shared" si="13"/>
        <v/>
      </c>
      <c r="P136" s="44" t="str">
        <f t="shared" si="13"/>
        <v/>
      </c>
      <c r="Q136" s="53"/>
    </row>
    <row r="137" spans="1:17" ht="14.85" customHeight="1">
      <c r="A137" s="54"/>
      <c r="B137" s="55" t="s">
        <v>92</v>
      </c>
      <c r="C137" s="56" t="str">
        <f>IF(A137="","",VLOOKUP($A$129,Declarations!$A$11:$Y$42,VLOOKUP(A137,Declarations!$A$3:$H$10,6,0),0))</f>
        <v/>
      </c>
      <c r="D137" s="57" t="str">
        <f>IF(A137="","",VLOOKUP($A$129,Declarations!$A$11:$Y$41,VLOOKUP(A137,Declarations!$A$3:$H$10,7,0),0))</f>
        <v/>
      </c>
      <c r="E137" s="56" t="str">
        <f>IF(A137="","",VLOOKUP(A137,Declarations!$A$3:$H$10,2,0))</f>
        <v/>
      </c>
      <c r="F137" s="58"/>
      <c r="G137" s="59">
        <v>1</v>
      </c>
      <c r="H137" s="60"/>
      <c r="I137" s="44" t="str">
        <f t="shared" si="13"/>
        <v/>
      </c>
      <c r="J137" s="44" t="str">
        <f t="shared" si="13"/>
        <v/>
      </c>
      <c r="K137" s="44" t="str">
        <f t="shared" si="13"/>
        <v/>
      </c>
      <c r="L137" s="44" t="str">
        <f t="shared" si="13"/>
        <v/>
      </c>
      <c r="M137" s="44" t="str">
        <f t="shared" si="13"/>
        <v/>
      </c>
      <c r="N137" s="44" t="str">
        <f t="shared" si="13"/>
        <v/>
      </c>
      <c r="O137" s="44" t="str">
        <f t="shared" si="13"/>
        <v/>
      </c>
      <c r="P137" s="44" t="str">
        <f t="shared" si="13"/>
        <v/>
      </c>
      <c r="Q137" s="53">
        <f>36-SUM(I130:P137)</f>
        <v>10</v>
      </c>
    </row>
    <row r="138" spans="1:17" ht="14.85" customHeight="1">
      <c r="A138" s="61" t="s">
        <v>32</v>
      </c>
      <c r="B138" s="62"/>
      <c r="C138" s="62" t="s">
        <v>109</v>
      </c>
      <c r="D138" s="66"/>
      <c r="E138" s="66"/>
      <c r="F138" s="68"/>
      <c r="G138" s="66"/>
      <c r="H138" s="67"/>
      <c r="I138" s="53"/>
      <c r="J138" s="53"/>
      <c r="K138" s="53"/>
      <c r="L138" s="53"/>
      <c r="M138" s="53"/>
      <c r="N138" s="53"/>
      <c r="O138" s="53"/>
      <c r="P138" s="53"/>
      <c r="Q138" s="53"/>
    </row>
    <row r="139" spans="1:17" ht="14.85" customHeight="1">
      <c r="A139" s="54">
        <v>4</v>
      </c>
      <c r="B139" s="55" t="s">
        <v>85</v>
      </c>
      <c r="C139" s="56" t="str">
        <f>IF(A139="","",VLOOKUP($A$138,Declarations!$A$11:$Y$42,VLOOKUP(A139,Declarations!$A$3:$H$10,6,0),0))</f>
        <v>Valdis Pauzers</v>
      </c>
      <c r="D139" s="57" t="str">
        <f>IF(A139="","",VLOOKUP($A$138,Declarations!$A$11:$Y$41,VLOOKUP(A139,Declarations!$A$3:$H$10,7,0),0))</f>
        <v>M65</v>
      </c>
      <c r="E139" s="56" t="str">
        <f>IF(A139="","",VLOOKUP(A139,Declarations!$A$3:$H$10,2,0))</f>
        <v>Herne Hill Harriers</v>
      </c>
      <c r="F139" s="58" t="s">
        <v>555</v>
      </c>
      <c r="G139" s="59">
        <v>8</v>
      </c>
      <c r="H139" s="60"/>
      <c r="I139" s="44" t="str">
        <f t="shared" ref="I139:P146" si="14">IF($A139="","",IF($A139=I$12,$G139,""))</f>
        <v/>
      </c>
      <c r="J139" s="44" t="str">
        <f t="shared" si="14"/>
        <v/>
      </c>
      <c r="K139" s="44">
        <f t="shared" si="14"/>
        <v>8</v>
      </c>
      <c r="L139" s="44" t="str">
        <f t="shared" si="14"/>
        <v/>
      </c>
      <c r="M139" s="44" t="str">
        <f t="shared" si="14"/>
        <v/>
      </c>
      <c r="N139" s="44" t="str">
        <f t="shared" si="14"/>
        <v/>
      </c>
      <c r="O139" s="44" t="str">
        <f t="shared" si="14"/>
        <v/>
      </c>
      <c r="P139" s="44" t="str">
        <f t="shared" si="14"/>
        <v/>
      </c>
      <c r="Q139" s="53"/>
    </row>
    <row r="140" spans="1:17" ht="14.85" customHeight="1">
      <c r="A140" s="54">
        <v>8</v>
      </c>
      <c r="B140" s="55" t="s">
        <v>86</v>
      </c>
      <c r="C140" s="56" t="str">
        <f>IF(A140="","",VLOOKUP($A$138,Declarations!$A$11:$Y$42,VLOOKUP(A140,Declarations!$A$3:$H$10,6,0),0))</f>
        <v>Simon Maughan</v>
      </c>
      <c r="D140" s="57" t="str">
        <f>IF(A140="","",VLOOKUP($A$138,Declarations!$A$11:$Y$41,VLOOKUP(A140,Declarations!$A$3:$H$10,7,0),0))</f>
        <v>M45</v>
      </c>
      <c r="E140" s="56" t="str">
        <f>IF(A140="","",VLOOKUP(A140,Declarations!$A$3:$H$10,2,0))</f>
        <v>Serpentine</v>
      </c>
      <c r="F140" s="58" t="s">
        <v>559</v>
      </c>
      <c r="G140" s="59">
        <v>7</v>
      </c>
      <c r="H140" s="60"/>
      <c r="I140" s="44" t="str">
        <f t="shared" si="14"/>
        <v/>
      </c>
      <c r="J140" s="44" t="str">
        <f t="shared" si="14"/>
        <v/>
      </c>
      <c r="K140" s="44" t="str">
        <f t="shared" si="14"/>
        <v/>
      </c>
      <c r="L140" s="44" t="str">
        <f t="shared" si="14"/>
        <v/>
      </c>
      <c r="M140" s="44" t="str">
        <f t="shared" si="14"/>
        <v/>
      </c>
      <c r="N140" s="44" t="str">
        <f t="shared" si="14"/>
        <v/>
      </c>
      <c r="O140" s="44">
        <f t="shared" si="14"/>
        <v>7</v>
      </c>
      <c r="P140" s="44" t="str">
        <f t="shared" si="14"/>
        <v/>
      </c>
      <c r="Q140" s="53"/>
    </row>
    <row r="141" spans="1:17" ht="14.85" customHeight="1">
      <c r="A141" s="54">
        <v>7</v>
      </c>
      <c r="B141" s="55" t="s">
        <v>87</v>
      </c>
      <c r="C141" s="56" t="str">
        <f>IF(A141="","",VLOOKUP($A$138,Declarations!$A$11:$Y$42,VLOOKUP(A141,Declarations!$A$3:$H$10,6,0),0))</f>
        <v>Ian Kwan</v>
      </c>
      <c r="D141" s="57" t="str">
        <f>IF(A141="","",VLOOKUP($A$138,Declarations!$A$11:$Y$41,VLOOKUP(A141,Declarations!$A$3:$H$10,7,0),0))</f>
        <v>M35</v>
      </c>
      <c r="E141" s="56" t="str">
        <f>IF(A141="","",VLOOKUP(A141,Declarations!$A$3:$H$10,2,0))</f>
        <v>Ealing Eagles</v>
      </c>
      <c r="F141" s="58" t="s">
        <v>567</v>
      </c>
      <c r="G141" s="59">
        <v>6</v>
      </c>
      <c r="H141" s="60"/>
      <c r="I141" s="44" t="str">
        <f t="shared" si="14"/>
        <v/>
      </c>
      <c r="J141" s="44" t="str">
        <f t="shared" si="14"/>
        <v/>
      </c>
      <c r="K141" s="44" t="str">
        <f t="shared" si="14"/>
        <v/>
      </c>
      <c r="L141" s="44" t="str">
        <f t="shared" si="14"/>
        <v/>
      </c>
      <c r="M141" s="44" t="str">
        <f t="shared" si="14"/>
        <v/>
      </c>
      <c r="N141" s="44">
        <f t="shared" si="14"/>
        <v>6</v>
      </c>
      <c r="O141" s="44" t="str">
        <f t="shared" si="14"/>
        <v/>
      </c>
      <c r="P141" s="44" t="str">
        <f t="shared" si="14"/>
        <v/>
      </c>
      <c r="Q141" s="53"/>
    </row>
    <row r="142" spans="1:17" ht="14.85" customHeight="1">
      <c r="A142" s="54">
        <v>5</v>
      </c>
      <c r="B142" s="55" t="s">
        <v>88</v>
      </c>
      <c r="C142" s="56" t="str">
        <f>IF(A142="","",VLOOKUP($A$138,Declarations!$A$11:$Y$42,VLOOKUP(A142,Declarations!$A$3:$H$10,6,0),0))</f>
        <v>Andy Torrance</v>
      </c>
      <c r="D142" s="57" t="str">
        <f>IF(A142="","",VLOOKUP($A$138,Declarations!$A$11:$Y$41,VLOOKUP(A142,Declarations!$A$3:$H$10,7,0),0))</f>
        <v>M60</v>
      </c>
      <c r="E142" s="56" t="str">
        <f>IF(A142="","",VLOOKUP(A142,Declarations!$A$3:$H$10,2,0))</f>
        <v>Hillingdon</v>
      </c>
      <c r="F142" s="58" t="s">
        <v>573</v>
      </c>
      <c r="G142" s="59">
        <v>5</v>
      </c>
      <c r="H142" s="60"/>
      <c r="I142" s="44" t="str">
        <f t="shared" si="14"/>
        <v/>
      </c>
      <c r="J142" s="44" t="str">
        <f t="shared" si="14"/>
        <v/>
      </c>
      <c r="K142" s="44" t="str">
        <f t="shared" si="14"/>
        <v/>
      </c>
      <c r="L142" s="44">
        <f t="shared" si="14"/>
        <v>5</v>
      </c>
      <c r="M142" s="44" t="str">
        <f t="shared" si="14"/>
        <v/>
      </c>
      <c r="N142" s="44" t="str">
        <f t="shared" si="14"/>
        <v/>
      </c>
      <c r="O142" s="44" t="str">
        <f t="shared" si="14"/>
        <v/>
      </c>
      <c r="P142" s="44" t="str">
        <f t="shared" si="14"/>
        <v/>
      </c>
      <c r="Q142" s="53"/>
    </row>
    <row r="143" spans="1:17" ht="14.85" customHeight="1">
      <c r="A143" s="54">
        <v>9</v>
      </c>
      <c r="B143" s="55" t="s">
        <v>89</v>
      </c>
      <c r="C143" s="56" t="str">
        <f>IF(A143="","",VLOOKUP($A$138,Declarations!$A$11:$Y$42,VLOOKUP(A143,Declarations!$A$3:$H$10,6,0),0))</f>
        <v>Christian Nielsen</v>
      </c>
      <c r="D143" s="57" t="str">
        <f>IF(A143="","",VLOOKUP($A$138,Declarations!$A$11:$Y$41,VLOOKUP(A143,Declarations!$A$3:$H$10,7,0),0))</f>
        <v>M35</v>
      </c>
      <c r="E143" s="56" t="str">
        <f>IF(A143="","",VLOOKUP(A143,Declarations!$A$3:$H$10,2,0))</f>
        <v>Thames Valley Harriers</v>
      </c>
      <c r="F143" s="58" t="s">
        <v>584</v>
      </c>
      <c r="G143" s="59">
        <v>4</v>
      </c>
      <c r="H143" s="60"/>
      <c r="I143" s="44" t="str">
        <f t="shared" si="14"/>
        <v/>
      </c>
      <c r="J143" s="44" t="str">
        <f t="shared" si="14"/>
        <v/>
      </c>
      <c r="K143" s="44" t="str">
        <f t="shared" si="14"/>
        <v/>
      </c>
      <c r="L143" s="44" t="str">
        <f t="shared" si="14"/>
        <v/>
      </c>
      <c r="M143" s="44" t="str">
        <f t="shared" si="14"/>
        <v/>
      </c>
      <c r="N143" s="44" t="str">
        <f t="shared" si="14"/>
        <v/>
      </c>
      <c r="O143" s="44" t="str">
        <f t="shared" si="14"/>
        <v/>
      </c>
      <c r="P143" s="44">
        <f t="shared" si="14"/>
        <v>4</v>
      </c>
      <c r="Q143" s="53"/>
    </row>
    <row r="144" spans="1:17" ht="14.85" customHeight="1">
      <c r="A144" s="54"/>
      <c r="B144" s="55" t="s">
        <v>90</v>
      </c>
      <c r="C144" s="56" t="str">
        <f>IF(A144="","",VLOOKUP($A$138,Declarations!$A$11:$Y$42,VLOOKUP(A144,Declarations!$A$3:$H$10,6,0),0))</f>
        <v/>
      </c>
      <c r="D144" s="57" t="str">
        <f>IF(A144="","",VLOOKUP($A$138,Declarations!$A$11:$Y$41,VLOOKUP(A144,Declarations!$A$3:$H$10,7,0),0))</f>
        <v/>
      </c>
      <c r="E144" s="56" t="str">
        <f>IF(A144="","",VLOOKUP(A144,Declarations!$A$3:$H$10,2,0))</f>
        <v/>
      </c>
      <c r="F144" s="58"/>
      <c r="G144" s="59">
        <v>3</v>
      </c>
      <c r="H144" s="60"/>
      <c r="I144" s="44" t="str">
        <f t="shared" si="14"/>
        <v/>
      </c>
      <c r="J144" s="44" t="str">
        <f t="shared" si="14"/>
        <v/>
      </c>
      <c r="K144" s="44" t="str">
        <f t="shared" si="14"/>
        <v/>
      </c>
      <c r="L144" s="44" t="str">
        <f t="shared" si="14"/>
        <v/>
      </c>
      <c r="M144" s="44" t="str">
        <f t="shared" si="14"/>
        <v/>
      </c>
      <c r="N144" s="44" t="str">
        <f t="shared" si="14"/>
        <v/>
      </c>
      <c r="O144" s="44" t="str">
        <f t="shared" si="14"/>
        <v/>
      </c>
      <c r="P144" s="44" t="str">
        <f t="shared" si="14"/>
        <v/>
      </c>
      <c r="Q144" s="53"/>
    </row>
    <row r="145" spans="1:17" ht="14.85" customHeight="1">
      <c r="A145" s="54"/>
      <c r="B145" s="55" t="s">
        <v>91</v>
      </c>
      <c r="C145" s="56" t="str">
        <f>IF(A145="","",VLOOKUP($A$138,Declarations!$A$11:$Y$42,VLOOKUP(A145,Declarations!$A$3:$H$10,6,0),0))</f>
        <v/>
      </c>
      <c r="D145" s="57" t="str">
        <f>IF(A145="","",VLOOKUP($A$138,Declarations!$A$11:$Y$41,VLOOKUP(A145,Declarations!$A$3:$H$10,7,0),0))</f>
        <v/>
      </c>
      <c r="E145" s="56" t="str">
        <f>IF(A145="","",VLOOKUP(A145,Declarations!$A$3:$H$10,2,0))</f>
        <v/>
      </c>
      <c r="F145" s="58"/>
      <c r="G145" s="59">
        <v>2</v>
      </c>
      <c r="H145" s="60"/>
      <c r="I145" s="44" t="str">
        <f t="shared" si="14"/>
        <v/>
      </c>
      <c r="J145" s="44" t="str">
        <f t="shared" si="14"/>
        <v/>
      </c>
      <c r="K145" s="44" t="str">
        <f t="shared" si="14"/>
        <v/>
      </c>
      <c r="L145" s="44" t="str">
        <f t="shared" si="14"/>
        <v/>
      </c>
      <c r="M145" s="44" t="str">
        <f t="shared" si="14"/>
        <v/>
      </c>
      <c r="N145" s="44" t="str">
        <f t="shared" si="14"/>
        <v/>
      </c>
      <c r="O145" s="44" t="str">
        <f t="shared" si="14"/>
        <v/>
      </c>
      <c r="P145" s="44" t="str">
        <f t="shared" si="14"/>
        <v/>
      </c>
      <c r="Q145" s="53"/>
    </row>
    <row r="146" spans="1:17" ht="14.85" customHeight="1">
      <c r="A146" s="54"/>
      <c r="B146" s="55" t="s">
        <v>92</v>
      </c>
      <c r="C146" s="56" t="str">
        <f>IF(A146="","",VLOOKUP($A$138,Declarations!$A$11:$Y$42,VLOOKUP(A146,Declarations!$A$3:$H$10,6,0),0))</f>
        <v/>
      </c>
      <c r="D146" s="57" t="str">
        <f>IF(A146="","",VLOOKUP($A$138,Declarations!$A$11:$Y$41,VLOOKUP(A146,Declarations!$A$3:$H$10,7,0),0))</f>
        <v/>
      </c>
      <c r="E146" s="56" t="str">
        <f>IF(A146="","",VLOOKUP(A146,Declarations!$A$3:$H$10,2,0))</f>
        <v/>
      </c>
      <c r="F146" s="58"/>
      <c r="G146" s="59">
        <v>1</v>
      </c>
      <c r="H146" s="60"/>
      <c r="I146" s="44" t="str">
        <f t="shared" si="14"/>
        <v/>
      </c>
      <c r="J146" s="44" t="str">
        <f t="shared" si="14"/>
        <v/>
      </c>
      <c r="K146" s="44" t="str">
        <f t="shared" si="14"/>
        <v/>
      </c>
      <c r="L146" s="44" t="str">
        <f t="shared" si="14"/>
        <v/>
      </c>
      <c r="M146" s="44" t="str">
        <f t="shared" si="14"/>
        <v/>
      </c>
      <c r="N146" s="44" t="str">
        <f t="shared" si="14"/>
        <v/>
      </c>
      <c r="O146" s="44" t="str">
        <f t="shared" si="14"/>
        <v/>
      </c>
      <c r="P146" s="44" t="str">
        <f t="shared" si="14"/>
        <v/>
      </c>
      <c r="Q146" s="53">
        <f>36-SUM(I139:P146)</f>
        <v>6</v>
      </c>
    </row>
    <row r="147" spans="1:17" ht="14.85" customHeight="1">
      <c r="A147" s="61" t="s">
        <v>33</v>
      </c>
      <c r="B147" s="62"/>
      <c r="C147" s="62" t="s">
        <v>110</v>
      </c>
      <c r="D147" s="66"/>
      <c r="E147" s="66"/>
      <c r="F147" s="68"/>
      <c r="G147" s="66"/>
      <c r="H147" s="67"/>
      <c r="I147" s="53"/>
      <c r="J147" s="53"/>
      <c r="K147" s="53"/>
      <c r="L147" s="53"/>
      <c r="M147" s="53"/>
      <c r="N147" s="53"/>
      <c r="O147" s="53"/>
      <c r="P147" s="53"/>
      <c r="Q147" s="53"/>
    </row>
    <row r="148" spans="1:17" ht="14.85" customHeight="1">
      <c r="A148" s="54">
        <v>9</v>
      </c>
      <c r="B148" s="55" t="s">
        <v>85</v>
      </c>
      <c r="C148" s="56" t="str">
        <f>IF(A148="","",VLOOKUP($A$147,Declarations!$A$11:$Y$42,VLOOKUP(A148,Declarations!$A$3:$H$10,6,0),0))</f>
        <v>Simon Nixon</v>
      </c>
      <c r="D148" s="57" t="str">
        <f>IF(A148="","",VLOOKUP($A$147,Declarations!$A$11:$Y$41,VLOOKUP(A148,Declarations!$A$3:$H$10,7,0),0))</f>
        <v>M50</v>
      </c>
      <c r="E148" s="56" t="str">
        <f>IF(A148="","",VLOOKUP(A148,Declarations!$A$3:$H$10,2,0))</f>
        <v>Thames Valley Harriers</v>
      </c>
      <c r="F148" s="58" t="s">
        <v>557</v>
      </c>
      <c r="G148" s="59">
        <v>8</v>
      </c>
      <c r="H148" s="60"/>
      <c r="I148" s="44" t="str">
        <f t="shared" ref="I148:P155" si="15">IF($A148="","",IF($A148=I$12,$G148,""))</f>
        <v/>
      </c>
      <c r="J148" s="44" t="str">
        <f t="shared" si="15"/>
        <v/>
      </c>
      <c r="K148" s="44" t="str">
        <f t="shared" si="15"/>
        <v/>
      </c>
      <c r="L148" s="44" t="str">
        <f t="shared" si="15"/>
        <v/>
      </c>
      <c r="M148" s="44" t="str">
        <f t="shared" si="15"/>
        <v/>
      </c>
      <c r="N148" s="44" t="str">
        <f t="shared" si="15"/>
        <v/>
      </c>
      <c r="O148" s="44" t="str">
        <f t="shared" si="15"/>
        <v/>
      </c>
      <c r="P148" s="44">
        <f t="shared" si="15"/>
        <v>8</v>
      </c>
      <c r="Q148" s="53"/>
    </row>
    <row r="149" spans="1:17" ht="14.85" customHeight="1">
      <c r="A149" s="54">
        <v>8</v>
      </c>
      <c r="B149" s="55" t="s">
        <v>86</v>
      </c>
      <c r="C149" s="56" t="str">
        <f>IF(A149="","",VLOOKUP($A$147,Declarations!$A$11:$Y$42,VLOOKUP(A149,Declarations!$A$3:$H$10,6,0),0))</f>
        <v>Alex Malzer</v>
      </c>
      <c r="D149" s="57" t="str">
        <f>IF(A149="","",VLOOKUP($A$147,Declarations!$A$11:$Y$41,VLOOKUP(A149,Declarations!$A$3:$H$10,7,0),0))</f>
        <v>M50</v>
      </c>
      <c r="E149" s="56" t="str">
        <f>IF(A149="","",VLOOKUP(A149,Declarations!$A$3:$H$10,2,0))</f>
        <v>Serpentine</v>
      </c>
      <c r="F149" s="58" t="s">
        <v>562</v>
      </c>
      <c r="G149" s="59">
        <v>7</v>
      </c>
      <c r="H149" s="60"/>
      <c r="I149" s="44" t="str">
        <f t="shared" si="15"/>
        <v/>
      </c>
      <c r="J149" s="44" t="str">
        <f t="shared" si="15"/>
        <v/>
      </c>
      <c r="K149" s="44" t="str">
        <f t="shared" si="15"/>
        <v/>
      </c>
      <c r="L149" s="44" t="str">
        <f t="shared" si="15"/>
        <v/>
      </c>
      <c r="M149" s="44" t="str">
        <f t="shared" si="15"/>
        <v/>
      </c>
      <c r="N149" s="44" t="str">
        <f t="shared" si="15"/>
        <v/>
      </c>
      <c r="O149" s="44">
        <f t="shared" si="15"/>
        <v>7</v>
      </c>
      <c r="P149" s="44" t="str">
        <f t="shared" si="15"/>
        <v/>
      </c>
      <c r="Q149" s="53"/>
    </row>
    <row r="150" spans="1:17" ht="14.85" customHeight="1">
      <c r="A150" s="54">
        <v>4</v>
      </c>
      <c r="B150" s="55" t="s">
        <v>87</v>
      </c>
      <c r="C150" s="56" t="str">
        <f>IF(A150="","",VLOOKUP($A$147,Declarations!$A$11:$Y$42,VLOOKUP(A150,Declarations!$A$3:$H$10,6,0),0))</f>
        <v>Glen Keegan</v>
      </c>
      <c r="D150" s="57" t="str">
        <f>IF(A150="","",VLOOKUP($A$147,Declarations!$A$11:$Y$41,VLOOKUP(A150,Declarations!$A$3:$H$10,7,0),0))</f>
        <v>M55</v>
      </c>
      <c r="E150" s="56" t="str">
        <f>IF(A150="","",VLOOKUP(A150,Declarations!$A$3:$H$10,2,0))</f>
        <v>Herne Hill Harriers</v>
      </c>
      <c r="F150" s="58" t="s">
        <v>563</v>
      </c>
      <c r="G150" s="59">
        <v>6</v>
      </c>
      <c r="H150" s="60"/>
      <c r="I150" s="44" t="str">
        <f t="shared" si="15"/>
        <v/>
      </c>
      <c r="J150" s="44" t="str">
        <f t="shared" si="15"/>
        <v/>
      </c>
      <c r="K150" s="44">
        <f t="shared" si="15"/>
        <v>6</v>
      </c>
      <c r="L150" s="44" t="str">
        <f t="shared" si="15"/>
        <v/>
      </c>
      <c r="M150" s="44" t="str">
        <f t="shared" si="15"/>
        <v/>
      </c>
      <c r="N150" s="44" t="str">
        <f t="shared" si="15"/>
        <v/>
      </c>
      <c r="O150" s="44" t="str">
        <f t="shared" si="15"/>
        <v/>
      </c>
      <c r="P150" s="44" t="str">
        <f t="shared" si="15"/>
        <v/>
      </c>
      <c r="Q150" s="53"/>
    </row>
    <row r="151" spans="1:17" ht="14.85" customHeight="1">
      <c r="A151" s="54">
        <v>5</v>
      </c>
      <c r="B151" s="55" t="s">
        <v>88</v>
      </c>
      <c r="C151" s="56" t="str">
        <f>IF(A151="","",VLOOKUP($A$147,Declarations!$A$11:$Y$42,VLOOKUP(A151,Declarations!$A$3:$H$10,6,0),0))</f>
        <v>Mike Illing</v>
      </c>
      <c r="D151" s="57" t="str">
        <f>IF(A151="","",VLOOKUP($A$147,Declarations!$A$11:$Y$41,VLOOKUP(A151,Declarations!$A$3:$H$10,7,0),0))</f>
        <v>M60</v>
      </c>
      <c r="E151" s="56" t="str">
        <f>IF(A151="","",VLOOKUP(A151,Declarations!$A$3:$H$10,2,0))</f>
        <v>Hillingdon</v>
      </c>
      <c r="F151" s="58" t="s">
        <v>570</v>
      </c>
      <c r="G151" s="59">
        <v>5</v>
      </c>
      <c r="H151" s="60"/>
      <c r="I151" s="44" t="str">
        <f t="shared" si="15"/>
        <v/>
      </c>
      <c r="J151" s="44" t="str">
        <f t="shared" si="15"/>
        <v/>
      </c>
      <c r="K151" s="44" t="str">
        <f t="shared" si="15"/>
        <v/>
      </c>
      <c r="L151" s="44">
        <f t="shared" si="15"/>
        <v>5</v>
      </c>
      <c r="M151" s="44" t="str">
        <f t="shared" si="15"/>
        <v/>
      </c>
      <c r="N151" s="44" t="str">
        <f t="shared" si="15"/>
        <v/>
      </c>
      <c r="O151" s="44" t="str">
        <f t="shared" si="15"/>
        <v/>
      </c>
      <c r="P151" s="44" t="str">
        <f t="shared" si="15"/>
        <v/>
      </c>
      <c r="Q151" s="53"/>
    </row>
    <row r="152" spans="1:17" ht="14.85" customHeight="1">
      <c r="A152" s="54"/>
      <c r="B152" s="55" t="s">
        <v>89</v>
      </c>
      <c r="C152" s="56" t="str">
        <f>IF(A152="","",VLOOKUP($A$147,Declarations!$A$11:$Y$42,VLOOKUP(A152,Declarations!$A$3:$H$10,6,0),0))</f>
        <v/>
      </c>
      <c r="D152" s="57" t="str">
        <f>IF(A152="","",VLOOKUP($A$147,Declarations!$A$11:$Y$41,VLOOKUP(A152,Declarations!$A$3:$H$10,7,0),0))</f>
        <v/>
      </c>
      <c r="E152" s="56" t="str">
        <f>IF(A152="","",VLOOKUP(A152,Declarations!$A$3:$H$10,2,0))</f>
        <v/>
      </c>
      <c r="F152" s="58"/>
      <c r="G152" s="59">
        <v>4</v>
      </c>
      <c r="H152" s="60"/>
      <c r="I152" s="44" t="str">
        <f t="shared" si="15"/>
        <v/>
      </c>
      <c r="J152" s="44" t="str">
        <f t="shared" si="15"/>
        <v/>
      </c>
      <c r="K152" s="44" t="str">
        <f t="shared" si="15"/>
        <v/>
      </c>
      <c r="L152" s="44" t="str">
        <f t="shared" si="15"/>
        <v/>
      </c>
      <c r="M152" s="44" t="str">
        <f t="shared" si="15"/>
        <v/>
      </c>
      <c r="N152" s="44" t="str">
        <f t="shared" si="15"/>
        <v/>
      </c>
      <c r="O152" s="44" t="str">
        <f t="shared" si="15"/>
        <v/>
      </c>
      <c r="P152" s="44" t="str">
        <f t="shared" si="15"/>
        <v/>
      </c>
      <c r="Q152" s="53"/>
    </row>
    <row r="153" spans="1:17" ht="14.85" customHeight="1">
      <c r="A153" s="54"/>
      <c r="B153" s="55" t="s">
        <v>90</v>
      </c>
      <c r="C153" s="56" t="str">
        <f>IF(A153="","",VLOOKUP($A$147,Declarations!$A$11:$Y$42,VLOOKUP(A153,Declarations!$A$3:$H$10,6,0),0))</f>
        <v/>
      </c>
      <c r="D153" s="57" t="str">
        <f>IF(A153="","",VLOOKUP($A$147,Declarations!$A$11:$Y$41,VLOOKUP(A153,Declarations!$A$3:$H$10,7,0),0))</f>
        <v/>
      </c>
      <c r="E153" s="56" t="str">
        <f>IF(A153="","",VLOOKUP(A153,Declarations!$A$3:$H$10,2,0))</f>
        <v/>
      </c>
      <c r="F153" s="58"/>
      <c r="G153" s="59">
        <v>3</v>
      </c>
      <c r="H153" s="60"/>
      <c r="I153" s="44" t="str">
        <f t="shared" si="15"/>
        <v/>
      </c>
      <c r="J153" s="44" t="str">
        <f t="shared" si="15"/>
        <v/>
      </c>
      <c r="K153" s="44" t="str">
        <f t="shared" si="15"/>
        <v/>
      </c>
      <c r="L153" s="44" t="str">
        <f t="shared" si="15"/>
        <v/>
      </c>
      <c r="M153" s="44" t="str">
        <f t="shared" si="15"/>
        <v/>
      </c>
      <c r="N153" s="44" t="str">
        <f t="shared" si="15"/>
        <v/>
      </c>
      <c r="O153" s="44" t="str">
        <f t="shared" si="15"/>
        <v/>
      </c>
      <c r="P153" s="44" t="str">
        <f t="shared" si="15"/>
        <v/>
      </c>
      <c r="Q153" s="53"/>
    </row>
    <row r="154" spans="1:17" ht="14.85" customHeight="1">
      <c r="A154" s="54"/>
      <c r="B154" s="55" t="s">
        <v>91</v>
      </c>
      <c r="C154" s="56" t="str">
        <f>IF(A154="","",VLOOKUP($A$147,Declarations!$A$11:$Y$42,VLOOKUP(A154,Declarations!$A$3:$H$10,6,0),0))</f>
        <v/>
      </c>
      <c r="D154" s="57" t="str">
        <f>IF(A154="","",VLOOKUP($A$147,Declarations!$A$11:$Y$41,VLOOKUP(A154,Declarations!$A$3:$H$10,7,0),0))</f>
        <v/>
      </c>
      <c r="E154" s="56" t="str">
        <f>IF(A154="","",VLOOKUP(A154,Declarations!$A$3:$H$10,2,0))</f>
        <v/>
      </c>
      <c r="F154" s="58"/>
      <c r="G154" s="59">
        <v>2</v>
      </c>
      <c r="H154" s="60"/>
      <c r="I154" s="44" t="str">
        <f t="shared" si="15"/>
        <v/>
      </c>
      <c r="J154" s="44" t="str">
        <f t="shared" si="15"/>
        <v/>
      </c>
      <c r="K154" s="44" t="str">
        <f t="shared" si="15"/>
        <v/>
      </c>
      <c r="L154" s="44" t="str">
        <f t="shared" si="15"/>
        <v/>
      </c>
      <c r="M154" s="44" t="str">
        <f t="shared" si="15"/>
        <v/>
      </c>
      <c r="N154" s="44" t="str">
        <f t="shared" si="15"/>
        <v/>
      </c>
      <c r="O154" s="44" t="str">
        <f t="shared" si="15"/>
        <v/>
      </c>
      <c r="P154" s="44" t="str">
        <f t="shared" si="15"/>
        <v/>
      </c>
      <c r="Q154" s="53"/>
    </row>
    <row r="155" spans="1:17" ht="14.85" customHeight="1">
      <c r="A155" s="54"/>
      <c r="B155" s="55" t="s">
        <v>92</v>
      </c>
      <c r="C155" s="56" t="str">
        <f>IF(A155="","",VLOOKUP($A$147,Declarations!$A$11:$Y$42,VLOOKUP(A155,Declarations!$A$3:$H$10,6,0),0))</f>
        <v/>
      </c>
      <c r="D155" s="57" t="str">
        <f>IF(A155="","",VLOOKUP($A$147,Declarations!$A$11:$Y$41,VLOOKUP(A155,Declarations!$A$3:$H$10,7,0),0))</f>
        <v/>
      </c>
      <c r="E155" s="56" t="str">
        <f>IF(A155="","",VLOOKUP(A155,Declarations!$A$3:$H$10,2,0))</f>
        <v/>
      </c>
      <c r="F155" s="58"/>
      <c r="G155" s="59">
        <v>1</v>
      </c>
      <c r="H155" s="60"/>
      <c r="I155" s="44" t="str">
        <f t="shared" si="15"/>
        <v/>
      </c>
      <c r="J155" s="44" t="str">
        <f t="shared" si="15"/>
        <v/>
      </c>
      <c r="K155" s="44" t="str">
        <f t="shared" si="15"/>
        <v/>
      </c>
      <c r="L155" s="44" t="str">
        <f t="shared" si="15"/>
        <v/>
      </c>
      <c r="M155" s="44" t="str">
        <f t="shared" si="15"/>
        <v/>
      </c>
      <c r="N155" s="44" t="str">
        <f t="shared" si="15"/>
        <v/>
      </c>
      <c r="O155" s="44" t="str">
        <f t="shared" si="15"/>
        <v/>
      </c>
      <c r="P155" s="44" t="str">
        <f t="shared" si="15"/>
        <v/>
      </c>
      <c r="Q155" s="53">
        <f>36-SUM(I148:P155)</f>
        <v>10</v>
      </c>
    </row>
    <row r="156" spans="1:17" ht="14.85" customHeight="1">
      <c r="A156" s="61" t="s">
        <v>34</v>
      </c>
      <c r="B156" s="62"/>
      <c r="C156" s="62" t="s">
        <v>111</v>
      </c>
      <c r="D156" s="66"/>
      <c r="E156" s="66"/>
      <c r="F156" s="68"/>
      <c r="G156" s="66"/>
      <c r="H156" s="67"/>
      <c r="I156" s="53"/>
      <c r="J156" s="53"/>
      <c r="K156" s="53"/>
      <c r="L156" s="53"/>
      <c r="M156" s="53"/>
      <c r="N156" s="53"/>
      <c r="O156" s="53"/>
      <c r="P156" s="53"/>
      <c r="Q156" s="53"/>
    </row>
    <row r="157" spans="1:17" ht="14.85" customHeight="1">
      <c r="A157" s="54">
        <v>5</v>
      </c>
      <c r="B157" s="55" t="s">
        <v>85</v>
      </c>
      <c r="C157" s="56" t="str">
        <f>IF(A157="","",VLOOKUP($A$156,Declarations!$A$11:$Y$42,VLOOKUP(A157,Declarations!$A$3:$H$10,6,0),0))</f>
        <v>Trevor Steeples</v>
      </c>
      <c r="D157" s="57" t="str">
        <f>IF(A157="","",VLOOKUP($A$156,Declarations!$A$11:$Y$41,VLOOKUP(A157,Declarations!$A$3:$H$10,7,0),0))</f>
        <v>M60</v>
      </c>
      <c r="E157" s="56" t="str">
        <f>IF(A157="","",VLOOKUP(A157,Declarations!$A$3:$H$10,2,0))</f>
        <v>Hillingdon</v>
      </c>
      <c r="F157" s="58" t="s">
        <v>560</v>
      </c>
      <c r="G157" s="59">
        <v>8</v>
      </c>
      <c r="H157" s="60"/>
      <c r="I157" s="44" t="str">
        <f t="shared" ref="I157:P164" si="16">IF($A157="","",IF($A157=I$12,$G157,""))</f>
        <v/>
      </c>
      <c r="J157" s="44" t="str">
        <f t="shared" si="16"/>
        <v/>
      </c>
      <c r="K157" s="44" t="str">
        <f t="shared" si="16"/>
        <v/>
      </c>
      <c r="L157" s="44">
        <f t="shared" si="16"/>
        <v>8</v>
      </c>
      <c r="M157" s="44" t="str">
        <f t="shared" si="16"/>
        <v/>
      </c>
      <c r="N157" s="44" t="str">
        <f t="shared" si="16"/>
        <v/>
      </c>
      <c r="O157" s="44" t="str">
        <f t="shared" si="16"/>
        <v/>
      </c>
      <c r="P157" s="44" t="str">
        <f t="shared" si="16"/>
        <v/>
      </c>
      <c r="Q157" s="53"/>
    </row>
    <row r="158" spans="1:17" ht="14.85" customHeight="1">
      <c r="A158" s="54">
        <v>8</v>
      </c>
      <c r="B158" s="55" t="s">
        <v>86</v>
      </c>
      <c r="C158" s="56" t="str">
        <f>IF(A158="","",VLOOKUP($A$156,Declarations!$A$11:$Y$42,VLOOKUP(A158,Declarations!$A$3:$H$10,6,0),0))</f>
        <v>Andrew Maynard</v>
      </c>
      <c r="D158" s="57" t="str">
        <f>IF(A158="","",VLOOKUP($A$156,Declarations!$A$11:$Y$41,VLOOKUP(A158,Declarations!$A$3:$H$10,7,0),0))</f>
        <v>M60</v>
      </c>
      <c r="E158" s="56" t="str">
        <f>IF(A158="","",VLOOKUP(A158,Declarations!$A$3:$H$10,2,0))</f>
        <v>Serpentine</v>
      </c>
      <c r="F158" s="58" t="s">
        <v>566</v>
      </c>
      <c r="G158" s="59">
        <v>7</v>
      </c>
      <c r="H158" s="60"/>
      <c r="I158" s="44" t="str">
        <f t="shared" si="16"/>
        <v/>
      </c>
      <c r="J158" s="44" t="str">
        <f t="shared" si="16"/>
        <v/>
      </c>
      <c r="K158" s="44" t="str">
        <f t="shared" si="16"/>
        <v/>
      </c>
      <c r="L158" s="44" t="str">
        <f t="shared" si="16"/>
        <v/>
      </c>
      <c r="M158" s="44" t="str">
        <f t="shared" si="16"/>
        <v/>
      </c>
      <c r="N158" s="44" t="str">
        <f t="shared" si="16"/>
        <v/>
      </c>
      <c r="O158" s="44">
        <f t="shared" si="16"/>
        <v>7</v>
      </c>
      <c r="P158" s="44" t="str">
        <f t="shared" si="16"/>
        <v/>
      </c>
      <c r="Q158" s="53"/>
    </row>
    <row r="159" spans="1:17" ht="14.85" customHeight="1">
      <c r="A159" s="54">
        <v>4</v>
      </c>
      <c r="B159" s="55" t="s">
        <v>87</v>
      </c>
      <c r="C159" s="56" t="str">
        <f>IF(A159="","",VLOOKUP($A$156,Declarations!$A$11:$Y$42,VLOOKUP(A159,Declarations!$A$3:$H$10,6,0),0))</f>
        <v>Rob Healey</v>
      </c>
      <c r="D159" s="57" t="str">
        <f>IF(A159="","",VLOOKUP($A$156,Declarations!$A$11:$Y$41,VLOOKUP(A159,Declarations!$A$3:$H$10,7,0),0))</f>
        <v>M70</v>
      </c>
      <c r="E159" s="56" t="str">
        <f>IF(A159="","",VLOOKUP(A159,Declarations!$A$3:$H$10,2,0))</f>
        <v>Herne Hill Harriers</v>
      </c>
      <c r="F159" s="58" t="s">
        <v>575</v>
      </c>
      <c r="G159" s="59">
        <v>6</v>
      </c>
      <c r="H159" s="60"/>
      <c r="I159" s="44" t="str">
        <f t="shared" si="16"/>
        <v/>
      </c>
      <c r="J159" s="44" t="str">
        <f t="shared" si="16"/>
        <v/>
      </c>
      <c r="K159" s="44">
        <f t="shared" si="16"/>
        <v>6</v>
      </c>
      <c r="L159" s="44" t="str">
        <f t="shared" si="16"/>
        <v/>
      </c>
      <c r="M159" s="44" t="str">
        <f t="shared" si="16"/>
        <v/>
      </c>
      <c r="N159" s="44" t="str">
        <f t="shared" si="16"/>
        <v/>
      </c>
      <c r="O159" s="44" t="str">
        <f t="shared" si="16"/>
        <v/>
      </c>
      <c r="P159" s="44" t="str">
        <f t="shared" si="16"/>
        <v/>
      </c>
      <c r="Q159" s="53"/>
    </row>
    <row r="160" spans="1:17" ht="14.85" customHeight="1">
      <c r="A160" s="54">
        <v>9</v>
      </c>
      <c r="B160" s="55" t="s">
        <v>88</v>
      </c>
      <c r="C160" s="56" t="str">
        <f>IF(A160="","",VLOOKUP($A$156,Declarations!$A$11:$Y$42,VLOOKUP(A160,Declarations!$A$3:$H$10,6,0),0))</f>
        <v>Kevin McAleer</v>
      </c>
      <c r="D160" s="57" t="str">
        <f>IF(A160="","",VLOOKUP($A$156,Declarations!$A$11:$Y$41,VLOOKUP(A160,Declarations!$A$3:$H$10,7,0),0))</f>
        <v>M60</v>
      </c>
      <c r="E160" s="56" t="str">
        <f>IF(A160="","",VLOOKUP(A160,Declarations!$A$3:$H$10,2,0))</f>
        <v>Thames Valley Harriers</v>
      </c>
      <c r="F160" s="58" t="s">
        <v>574</v>
      </c>
      <c r="G160" s="59">
        <v>5</v>
      </c>
      <c r="H160" s="60"/>
      <c r="I160" s="44" t="str">
        <f t="shared" si="16"/>
        <v/>
      </c>
      <c r="J160" s="44" t="str">
        <f t="shared" si="16"/>
        <v/>
      </c>
      <c r="K160" s="44" t="str">
        <f t="shared" si="16"/>
        <v/>
      </c>
      <c r="L160" s="44" t="str">
        <f t="shared" si="16"/>
        <v/>
      </c>
      <c r="M160" s="44" t="str">
        <f t="shared" si="16"/>
        <v/>
      </c>
      <c r="N160" s="44" t="str">
        <f t="shared" si="16"/>
        <v/>
      </c>
      <c r="O160" s="44" t="str">
        <f t="shared" si="16"/>
        <v/>
      </c>
      <c r="P160" s="44">
        <f t="shared" si="16"/>
        <v>5</v>
      </c>
      <c r="Q160" s="53"/>
    </row>
    <row r="161" spans="1:17" ht="14.85" customHeight="1">
      <c r="A161" s="54"/>
      <c r="B161" s="55" t="s">
        <v>89</v>
      </c>
      <c r="C161" s="56" t="str">
        <f>IF(A161="","",VLOOKUP($A$156,Declarations!$A$11:$Y$42,VLOOKUP(A161,Declarations!$A$3:$H$10,6,0),0))</f>
        <v/>
      </c>
      <c r="D161" s="57" t="str">
        <f>IF(A161="","",VLOOKUP($A$156,Declarations!$A$11:$Y$41,VLOOKUP(A161,Declarations!$A$3:$H$10,7,0),0))</f>
        <v/>
      </c>
      <c r="E161" s="56" t="str">
        <f>IF(A161="","",VLOOKUP(A161,Declarations!$A$3:$H$10,2,0))</f>
        <v/>
      </c>
      <c r="F161" s="58"/>
      <c r="G161" s="59">
        <v>4</v>
      </c>
      <c r="H161" s="60"/>
      <c r="I161" s="44" t="str">
        <f t="shared" si="16"/>
        <v/>
      </c>
      <c r="J161" s="44" t="str">
        <f t="shared" si="16"/>
        <v/>
      </c>
      <c r="K161" s="44" t="str">
        <f t="shared" si="16"/>
        <v/>
      </c>
      <c r="L161" s="44" t="str">
        <f t="shared" si="16"/>
        <v/>
      </c>
      <c r="M161" s="44" t="str">
        <f t="shared" si="16"/>
        <v/>
      </c>
      <c r="N161" s="44" t="str">
        <f t="shared" si="16"/>
        <v/>
      </c>
      <c r="O161" s="44" t="str">
        <f t="shared" si="16"/>
        <v/>
      </c>
      <c r="P161" s="44" t="str">
        <f t="shared" si="16"/>
        <v/>
      </c>
      <c r="Q161" s="53"/>
    </row>
    <row r="162" spans="1:17" ht="14.85" customHeight="1">
      <c r="A162" s="54"/>
      <c r="B162" s="55" t="s">
        <v>90</v>
      </c>
      <c r="C162" s="56" t="str">
        <f>IF(A162="","",VLOOKUP($A$156,Declarations!$A$11:$Y$42,VLOOKUP(A162,Declarations!$A$3:$H$10,6,0),0))</f>
        <v/>
      </c>
      <c r="D162" s="57" t="str">
        <f>IF(A162="","",VLOOKUP($A$156,Declarations!$A$11:$Y$41,VLOOKUP(A162,Declarations!$A$3:$H$10,7,0),0))</f>
        <v/>
      </c>
      <c r="E162" s="56" t="str">
        <f>IF(A162="","",VLOOKUP(A162,Declarations!$A$3:$H$10,2,0))</f>
        <v/>
      </c>
      <c r="F162" s="58"/>
      <c r="G162" s="59">
        <v>3</v>
      </c>
      <c r="H162" s="60"/>
      <c r="I162" s="44" t="str">
        <f t="shared" si="16"/>
        <v/>
      </c>
      <c r="J162" s="44" t="str">
        <f t="shared" si="16"/>
        <v/>
      </c>
      <c r="K162" s="44" t="str">
        <f t="shared" si="16"/>
        <v/>
      </c>
      <c r="L162" s="44" t="str">
        <f t="shared" si="16"/>
        <v/>
      </c>
      <c r="M162" s="44" t="str">
        <f t="shared" si="16"/>
        <v/>
      </c>
      <c r="N162" s="44" t="str">
        <f t="shared" si="16"/>
        <v/>
      </c>
      <c r="O162" s="44" t="str">
        <f t="shared" si="16"/>
        <v/>
      </c>
      <c r="P162" s="44" t="str">
        <f t="shared" si="16"/>
        <v/>
      </c>
      <c r="Q162" s="53"/>
    </row>
    <row r="163" spans="1:17" ht="14.85" customHeight="1">
      <c r="A163" s="54"/>
      <c r="B163" s="55" t="s">
        <v>91</v>
      </c>
      <c r="C163" s="56" t="str">
        <f>IF(A163="","",VLOOKUP($A$156,Declarations!$A$11:$Y$42,VLOOKUP(A163,Declarations!$A$3:$H$10,6,0),0))</f>
        <v/>
      </c>
      <c r="D163" s="57" t="str">
        <f>IF(A163="","",VLOOKUP($A$156,Declarations!$A$11:$Y$41,VLOOKUP(A163,Declarations!$A$3:$H$10,7,0),0))</f>
        <v/>
      </c>
      <c r="E163" s="56" t="str">
        <f>IF(A163="","",VLOOKUP(A163,Declarations!$A$3:$H$10,2,0))</f>
        <v/>
      </c>
      <c r="F163" s="58"/>
      <c r="G163" s="59">
        <v>2</v>
      </c>
      <c r="H163" s="60"/>
      <c r="I163" s="44" t="str">
        <f t="shared" si="16"/>
        <v/>
      </c>
      <c r="J163" s="44" t="str">
        <f t="shared" si="16"/>
        <v/>
      </c>
      <c r="K163" s="44" t="str">
        <f t="shared" si="16"/>
        <v/>
      </c>
      <c r="L163" s="44" t="str">
        <f t="shared" si="16"/>
        <v/>
      </c>
      <c r="M163" s="44" t="str">
        <f t="shared" si="16"/>
        <v/>
      </c>
      <c r="N163" s="44" t="str">
        <f t="shared" si="16"/>
        <v/>
      </c>
      <c r="O163" s="44" t="str">
        <f t="shared" si="16"/>
        <v/>
      </c>
      <c r="P163" s="44" t="str">
        <f t="shared" si="16"/>
        <v/>
      </c>
      <c r="Q163" s="53"/>
    </row>
    <row r="164" spans="1:17" ht="14.85" customHeight="1">
      <c r="A164" s="54"/>
      <c r="B164" s="55" t="s">
        <v>92</v>
      </c>
      <c r="C164" s="56" t="str">
        <f>IF(A164="","",VLOOKUP($A$156,Declarations!$A$11:$Y$42,VLOOKUP(A164,Declarations!$A$3:$H$10,6,0),0))</f>
        <v/>
      </c>
      <c r="D164" s="57" t="str">
        <f>IF(A164="","",VLOOKUP($A$156,Declarations!$A$11:$Y$41,VLOOKUP(A164,Declarations!$A$3:$H$10,7,0),0))</f>
        <v/>
      </c>
      <c r="E164" s="56" t="str">
        <f>IF(A164="","",VLOOKUP(A164,Declarations!$A$3:$H$10,2,0))</f>
        <v/>
      </c>
      <c r="F164" s="58"/>
      <c r="G164" s="59">
        <v>1</v>
      </c>
      <c r="H164" s="60"/>
      <c r="I164" s="44" t="str">
        <f t="shared" si="16"/>
        <v/>
      </c>
      <c r="J164" s="44" t="str">
        <f t="shared" si="16"/>
        <v/>
      </c>
      <c r="K164" s="44" t="str">
        <f t="shared" si="16"/>
        <v/>
      </c>
      <c r="L164" s="44" t="str">
        <f t="shared" si="16"/>
        <v/>
      </c>
      <c r="M164" s="44" t="str">
        <f t="shared" si="16"/>
        <v/>
      </c>
      <c r="N164" s="44" t="str">
        <f t="shared" si="16"/>
        <v/>
      </c>
      <c r="O164" s="44" t="str">
        <f t="shared" si="16"/>
        <v/>
      </c>
      <c r="P164" s="44" t="str">
        <f t="shared" si="16"/>
        <v/>
      </c>
      <c r="Q164" s="53">
        <f>36-SUM(I157:P164)</f>
        <v>10</v>
      </c>
    </row>
    <row r="165" spans="1:17" ht="14.85" customHeight="1">
      <c r="A165" s="61" t="s">
        <v>35</v>
      </c>
      <c r="B165" s="62"/>
      <c r="C165" s="62" t="s">
        <v>112</v>
      </c>
      <c r="D165" s="66"/>
      <c r="E165" s="66"/>
      <c r="F165" s="68"/>
      <c r="G165" s="66"/>
      <c r="H165" s="67"/>
      <c r="I165" s="53"/>
      <c r="J165" s="53"/>
      <c r="K165" s="53"/>
      <c r="L165" s="53"/>
      <c r="M165" s="53"/>
      <c r="N165" s="53"/>
      <c r="O165" s="53"/>
      <c r="P165" s="53"/>
      <c r="Q165" s="53"/>
    </row>
    <row r="166" spans="1:17" ht="14.85" customHeight="1">
      <c r="A166" s="54">
        <v>5</v>
      </c>
      <c r="B166" s="55" t="s">
        <v>85</v>
      </c>
      <c r="C166" s="56" t="str">
        <f>IF(A166="","",VLOOKUP($A$165,Declarations!$A$11:$Y$42,VLOOKUP(A166,Declarations!$A$3:$H$10,6,0),0))</f>
        <v>Dale Henry</v>
      </c>
      <c r="D166" s="57" t="str">
        <f>IF(A166="","",VLOOKUP($A$165,Declarations!$A$11:$Y$41,VLOOKUP(A166,Declarations!$A$3:$H$10,7,0),0))</f>
        <v>M35</v>
      </c>
      <c r="E166" s="56" t="str">
        <f>IF(A166="","",VLOOKUP(A166,Declarations!$A$3:$H$10,2,0))</f>
        <v>Hillingdon</v>
      </c>
      <c r="F166" s="58" t="s">
        <v>492</v>
      </c>
      <c r="G166" s="59">
        <v>8</v>
      </c>
      <c r="H166" s="60"/>
      <c r="I166" s="44" t="str">
        <f t="shared" ref="I166:P173" si="17">IF($A166="","",IF($A166=I$12,$G166,""))</f>
        <v/>
      </c>
      <c r="J166" s="44" t="str">
        <f t="shared" si="17"/>
        <v/>
      </c>
      <c r="K166" s="44" t="str">
        <f t="shared" si="17"/>
        <v/>
      </c>
      <c r="L166" s="44">
        <f t="shared" si="17"/>
        <v>8</v>
      </c>
      <c r="M166" s="44" t="str">
        <f t="shared" si="17"/>
        <v/>
      </c>
      <c r="N166" s="44" t="str">
        <f t="shared" si="17"/>
        <v/>
      </c>
      <c r="O166" s="44" t="str">
        <f t="shared" si="17"/>
        <v/>
      </c>
      <c r="P166" s="44" t="str">
        <f t="shared" si="17"/>
        <v/>
      </c>
      <c r="Q166" s="53"/>
    </row>
    <row r="167" spans="1:17" ht="14.85" customHeight="1">
      <c r="A167" s="54">
        <v>8</v>
      </c>
      <c r="B167" s="55" t="s">
        <v>86</v>
      </c>
      <c r="C167" s="56" t="str">
        <f>IF(A167="","",VLOOKUP($A$165,Declarations!$A$11:$Y$42,VLOOKUP(A167,Declarations!$A$3:$H$10,6,0),0))</f>
        <v>Frank Womelsdorf</v>
      </c>
      <c r="D167" s="57" t="str">
        <f>IF(A167="","",VLOOKUP($A$165,Declarations!$A$11:$Y$41,VLOOKUP(A167,Declarations!$A$3:$H$10,7,0),0))</f>
        <v>M40</v>
      </c>
      <c r="E167" s="56" t="str">
        <f>IF(A167="","",VLOOKUP(A167,Declarations!$A$3:$H$10,2,0))</f>
        <v>Serpentine</v>
      </c>
      <c r="F167" s="58" t="s">
        <v>500</v>
      </c>
      <c r="G167" s="59">
        <v>7</v>
      </c>
      <c r="H167" s="60"/>
      <c r="I167" s="44" t="str">
        <f t="shared" si="17"/>
        <v/>
      </c>
      <c r="J167" s="44" t="str">
        <f t="shared" si="17"/>
        <v/>
      </c>
      <c r="K167" s="44" t="str">
        <f t="shared" si="17"/>
        <v/>
      </c>
      <c r="L167" s="44" t="str">
        <f t="shared" si="17"/>
        <v/>
      </c>
      <c r="M167" s="44" t="str">
        <f t="shared" si="17"/>
        <v/>
      </c>
      <c r="N167" s="44" t="str">
        <f t="shared" si="17"/>
        <v/>
      </c>
      <c r="O167" s="44">
        <f t="shared" si="17"/>
        <v>7</v>
      </c>
      <c r="P167" s="44" t="str">
        <f t="shared" si="17"/>
        <v/>
      </c>
      <c r="Q167" s="53"/>
    </row>
    <row r="168" spans="1:17" ht="14.85" customHeight="1">
      <c r="A168" s="54">
        <v>9</v>
      </c>
      <c r="B168" s="55" t="s">
        <v>87</v>
      </c>
      <c r="C168" s="56" t="str">
        <f>IF(A168="","",VLOOKUP($A$165,Declarations!$A$11:$Y$42,VLOOKUP(A168,Declarations!$A$3:$H$10,6,0),0))</f>
        <v>Alex Guest</v>
      </c>
      <c r="D168" s="57" t="str">
        <f>IF(A168="","",VLOOKUP($A$165,Declarations!$A$11:$Y$41,VLOOKUP(A168,Declarations!$A$3:$H$10,7,0),0))</f>
        <v>M35</v>
      </c>
      <c r="E168" s="56" t="str">
        <f>IF(A168="","",VLOOKUP(A168,Declarations!$A$3:$H$10,2,0))</f>
        <v>Thames Valley Harriers</v>
      </c>
      <c r="F168" s="58" t="s">
        <v>502</v>
      </c>
      <c r="G168" s="59">
        <v>6</v>
      </c>
      <c r="H168" s="60"/>
      <c r="I168" s="44" t="str">
        <f t="shared" si="17"/>
        <v/>
      </c>
      <c r="J168" s="44" t="str">
        <f t="shared" si="17"/>
        <v/>
      </c>
      <c r="K168" s="44" t="str">
        <f t="shared" si="17"/>
        <v/>
      </c>
      <c r="L168" s="44" t="str">
        <f t="shared" si="17"/>
        <v/>
      </c>
      <c r="M168" s="44" t="str">
        <f t="shared" si="17"/>
        <v/>
      </c>
      <c r="N168" s="44" t="str">
        <f t="shared" si="17"/>
        <v/>
      </c>
      <c r="O168" s="44" t="str">
        <f t="shared" si="17"/>
        <v/>
      </c>
      <c r="P168" s="44">
        <f t="shared" si="17"/>
        <v>6</v>
      </c>
      <c r="Q168" s="53"/>
    </row>
    <row r="169" spans="1:17" ht="14.85" customHeight="1">
      <c r="A169" s="54">
        <v>7</v>
      </c>
      <c r="B169" s="55" t="s">
        <v>88</v>
      </c>
      <c r="C169" s="56" t="str">
        <f>IF(A169="","",VLOOKUP($A$165,Declarations!$A$11:$Y$42,VLOOKUP(A169,Declarations!$A$3:$H$10,6,0),0))</f>
        <v>Will Bennett</v>
      </c>
      <c r="D169" s="57" t="str">
        <f>IF(A169="","",VLOOKUP($A$165,Declarations!$A$11:$Y$41,VLOOKUP(A169,Declarations!$A$3:$H$10,7,0),0))</f>
        <v>M35</v>
      </c>
      <c r="E169" s="56" t="str">
        <f>IF(A169="","",VLOOKUP(A169,Declarations!$A$3:$H$10,2,0))</f>
        <v>Ealing Eagles</v>
      </c>
      <c r="F169" s="58" t="s">
        <v>506</v>
      </c>
      <c r="G169" s="59">
        <v>5</v>
      </c>
      <c r="H169" s="60"/>
      <c r="I169" s="44" t="str">
        <f t="shared" si="17"/>
        <v/>
      </c>
      <c r="J169" s="44" t="str">
        <f t="shared" si="17"/>
        <v/>
      </c>
      <c r="K169" s="44" t="str">
        <f t="shared" si="17"/>
        <v/>
      </c>
      <c r="L169" s="44" t="str">
        <f t="shared" si="17"/>
        <v/>
      </c>
      <c r="M169" s="44" t="str">
        <f t="shared" si="17"/>
        <v/>
      </c>
      <c r="N169" s="44">
        <f t="shared" si="17"/>
        <v>5</v>
      </c>
      <c r="O169" s="44" t="str">
        <f t="shared" si="17"/>
        <v/>
      </c>
      <c r="P169" s="44" t="str">
        <f t="shared" si="17"/>
        <v/>
      </c>
      <c r="Q169" s="53"/>
    </row>
    <row r="170" spans="1:17" ht="14.85" customHeight="1">
      <c r="A170" s="54">
        <v>4</v>
      </c>
      <c r="B170" s="55" t="s">
        <v>89</v>
      </c>
      <c r="C170" s="56" t="str">
        <f>IF(A170="","",VLOOKUP($A$165,Declarations!$A$11:$Y$42,VLOOKUP(A170,Declarations!$A$3:$H$10,6,0),0))</f>
        <v>Garth Francis</v>
      </c>
      <c r="D170" s="57" t="str">
        <f>IF(A170="","",VLOOKUP($A$165,Declarations!$A$11:$Y$41,VLOOKUP(A170,Declarations!$A$3:$H$10,7,0),0))</f>
        <v>M60</v>
      </c>
      <c r="E170" s="56" t="str">
        <f>IF(A170="","",VLOOKUP(A170,Declarations!$A$3:$H$10,2,0))</f>
        <v>Herne Hill Harriers</v>
      </c>
      <c r="F170" s="58" t="s">
        <v>593</v>
      </c>
      <c r="G170" s="59">
        <v>4</v>
      </c>
      <c r="H170" s="60"/>
      <c r="I170" s="44" t="str">
        <f t="shared" si="17"/>
        <v/>
      </c>
      <c r="J170" s="44" t="str">
        <f t="shared" si="17"/>
        <v/>
      </c>
      <c r="K170" s="44">
        <f t="shared" si="17"/>
        <v>4</v>
      </c>
      <c r="L170" s="44" t="str">
        <f t="shared" si="17"/>
        <v/>
      </c>
      <c r="M170" s="44" t="str">
        <f t="shared" si="17"/>
        <v/>
      </c>
      <c r="N170" s="44" t="str">
        <f t="shared" si="17"/>
        <v/>
      </c>
      <c r="O170" s="44" t="str">
        <f t="shared" si="17"/>
        <v/>
      </c>
      <c r="P170" s="44" t="str">
        <f t="shared" si="17"/>
        <v/>
      </c>
      <c r="Q170" s="53"/>
    </row>
    <row r="171" spans="1:17" ht="14.85" customHeight="1">
      <c r="A171" s="54">
        <v>6</v>
      </c>
      <c r="B171" s="55" t="s">
        <v>90</v>
      </c>
      <c r="C171" s="56" t="str">
        <f>IF(A171="","",VLOOKUP($A$165,Declarations!$A$11:$Y$42,VLOOKUP(A171,Declarations!$A$3:$H$10,6,0),0))</f>
        <v>Marcus Weedon</v>
      </c>
      <c r="D171" s="57" t="str">
        <f>IF(A171="","",VLOOKUP($A$165,Declarations!$A$11:$Y$41,VLOOKUP(A171,Declarations!$A$3:$H$10,7,0),0))</f>
        <v>M50</v>
      </c>
      <c r="E171" s="56" t="str">
        <f>IF(A171="","",VLOOKUP(A171,Declarations!$A$3:$H$10,2,0))</f>
        <v>Metros</v>
      </c>
      <c r="F171" s="58" t="s">
        <v>594</v>
      </c>
      <c r="G171" s="59">
        <v>3</v>
      </c>
      <c r="H171" s="60"/>
      <c r="I171" s="44" t="str">
        <f t="shared" si="17"/>
        <v/>
      </c>
      <c r="J171" s="44" t="str">
        <f t="shared" si="17"/>
        <v/>
      </c>
      <c r="K171" s="44" t="str">
        <f t="shared" si="17"/>
        <v/>
      </c>
      <c r="L171" s="44" t="str">
        <f t="shared" si="17"/>
        <v/>
      </c>
      <c r="M171" s="44">
        <f t="shared" si="17"/>
        <v>3</v>
      </c>
      <c r="N171" s="44" t="str">
        <f t="shared" si="17"/>
        <v/>
      </c>
      <c r="O171" s="44" t="str">
        <f t="shared" si="17"/>
        <v/>
      </c>
      <c r="P171" s="44" t="str">
        <f t="shared" si="17"/>
        <v/>
      </c>
      <c r="Q171" s="53"/>
    </row>
    <row r="172" spans="1:17" ht="14.85" customHeight="1">
      <c r="A172" s="54"/>
      <c r="B172" s="55" t="s">
        <v>91</v>
      </c>
      <c r="C172" s="56" t="str">
        <f>IF(A172="","",VLOOKUP($A$165,Declarations!$A$11:$Y$42,VLOOKUP(A172,Declarations!$A$3:$H$10,6,0),0))</f>
        <v/>
      </c>
      <c r="D172" s="57" t="str">
        <f>IF(A172="","",VLOOKUP($A$165,Declarations!$A$11:$Y$41,VLOOKUP(A172,Declarations!$A$3:$H$10,7,0),0))</f>
        <v/>
      </c>
      <c r="E172" s="56" t="str">
        <f>IF(A172="","",VLOOKUP(A172,Declarations!$A$3:$H$10,2,0))</f>
        <v/>
      </c>
      <c r="F172" s="58"/>
      <c r="G172" s="59">
        <v>2</v>
      </c>
      <c r="H172" s="60"/>
      <c r="I172" s="44" t="str">
        <f t="shared" si="17"/>
        <v/>
      </c>
      <c r="J172" s="44" t="str">
        <f t="shared" si="17"/>
        <v/>
      </c>
      <c r="K172" s="44" t="str">
        <f t="shared" si="17"/>
        <v/>
      </c>
      <c r="L172" s="44" t="str">
        <f t="shared" si="17"/>
        <v/>
      </c>
      <c r="M172" s="44" t="str">
        <f t="shared" si="17"/>
        <v/>
      </c>
      <c r="N172" s="44" t="str">
        <f t="shared" si="17"/>
        <v/>
      </c>
      <c r="O172" s="44" t="str">
        <f t="shared" si="17"/>
        <v/>
      </c>
      <c r="P172" s="44" t="str">
        <f t="shared" si="17"/>
        <v/>
      </c>
      <c r="Q172" s="53"/>
    </row>
    <row r="173" spans="1:17" ht="14.85" customHeight="1">
      <c r="A173" s="54"/>
      <c r="B173" s="55" t="s">
        <v>92</v>
      </c>
      <c r="C173" s="56" t="str">
        <f>IF(A173="","",VLOOKUP($A$165,Declarations!$A$11:$Y$42,VLOOKUP(A173,Declarations!$A$3:$H$10,6,0),0))</f>
        <v/>
      </c>
      <c r="D173" s="57" t="str">
        <f>IF(A173="","",VLOOKUP($A$165,Declarations!$A$11:$Y$41,VLOOKUP(A173,Declarations!$A$3:$H$10,7,0),0))</f>
        <v/>
      </c>
      <c r="E173" s="56" t="str">
        <f>IF(A173="","",VLOOKUP(A173,Declarations!$A$3:$H$10,2,0))</f>
        <v/>
      </c>
      <c r="F173" s="58"/>
      <c r="G173" s="59">
        <v>1</v>
      </c>
      <c r="H173" s="60"/>
      <c r="I173" s="44" t="str">
        <f t="shared" si="17"/>
        <v/>
      </c>
      <c r="J173" s="44" t="str">
        <f t="shared" si="17"/>
        <v/>
      </c>
      <c r="K173" s="44" t="str">
        <f t="shared" si="17"/>
        <v/>
      </c>
      <c r="L173" s="44" t="str">
        <f t="shared" si="17"/>
        <v/>
      </c>
      <c r="M173" s="44" t="str">
        <f t="shared" si="17"/>
        <v/>
      </c>
      <c r="N173" s="44" t="str">
        <f t="shared" si="17"/>
        <v/>
      </c>
      <c r="O173" s="44" t="str">
        <f t="shared" si="17"/>
        <v/>
      </c>
      <c r="P173" s="44" t="str">
        <f t="shared" si="17"/>
        <v/>
      </c>
      <c r="Q173" s="53">
        <f>36-SUM(I166:P173)</f>
        <v>3</v>
      </c>
    </row>
    <row r="174" spans="1:17" ht="14.85" customHeight="1">
      <c r="A174" s="61" t="s">
        <v>36</v>
      </c>
      <c r="B174" s="62"/>
      <c r="C174" s="62" t="s">
        <v>113</v>
      </c>
      <c r="D174" s="66"/>
      <c r="E174" s="66"/>
      <c r="F174" s="68"/>
      <c r="G174" s="66"/>
      <c r="H174" s="67"/>
      <c r="I174" s="53"/>
      <c r="J174" s="53"/>
      <c r="K174" s="53"/>
      <c r="L174" s="53"/>
      <c r="M174" s="53"/>
      <c r="N174" s="53"/>
      <c r="O174" s="53"/>
      <c r="P174" s="53"/>
      <c r="Q174" s="53"/>
    </row>
    <row r="175" spans="1:17" ht="14.85" customHeight="1">
      <c r="A175" s="54">
        <v>9</v>
      </c>
      <c r="B175" s="55" t="s">
        <v>85</v>
      </c>
      <c r="C175" s="56" t="str">
        <f>IF(A175="","",VLOOKUP($A$174,Declarations!$A$11:$Y$42,VLOOKUP(A175,Declarations!$A$3:$H$10,6,0),0))</f>
        <v>Greg Bennett</v>
      </c>
      <c r="D175" s="57" t="str">
        <f>IF(A175="","",VLOOKUP($A$174,Declarations!$A$11:$Y$41,VLOOKUP(A175,Declarations!$A$3:$H$10,7,0),0))</f>
        <v>M50</v>
      </c>
      <c r="E175" s="56" t="str">
        <f>IF(A175="","",VLOOKUP(A175,Declarations!$A$3:$H$10,2,0))</f>
        <v>Thames Valley Harriers</v>
      </c>
      <c r="F175" s="58" t="s">
        <v>493</v>
      </c>
      <c r="G175" s="59">
        <v>8</v>
      </c>
      <c r="H175" s="60"/>
      <c r="I175" s="44" t="str">
        <f t="shared" ref="I175:P182" si="18">IF($A175="","",IF($A175=I$12,$G175,""))</f>
        <v/>
      </c>
      <c r="J175" s="44" t="str">
        <f t="shared" si="18"/>
        <v/>
      </c>
      <c r="K175" s="44" t="str">
        <f t="shared" si="18"/>
        <v/>
      </c>
      <c r="L175" s="44" t="str">
        <f t="shared" si="18"/>
        <v/>
      </c>
      <c r="M175" s="44" t="str">
        <f t="shared" si="18"/>
        <v/>
      </c>
      <c r="N175" s="44" t="str">
        <f t="shared" si="18"/>
        <v/>
      </c>
      <c r="O175" s="44" t="str">
        <f t="shared" si="18"/>
        <v/>
      </c>
      <c r="P175" s="44">
        <f t="shared" si="18"/>
        <v>8</v>
      </c>
      <c r="Q175" s="53"/>
    </row>
    <row r="176" spans="1:17" ht="14.85" customHeight="1">
      <c r="A176" s="54">
        <v>7</v>
      </c>
      <c r="B176" s="55" t="s">
        <v>86</v>
      </c>
      <c r="C176" s="56" t="str">
        <f>IF(A176="","",VLOOKUP($A$174,Declarations!$A$11:$Y$42,VLOOKUP(A176,Declarations!$A$3:$H$10,6,0),0))</f>
        <v>Mark Worrall</v>
      </c>
      <c r="D176" s="57" t="str">
        <f>IF(A176="","",VLOOKUP($A$174,Declarations!$A$11:$Y$41,VLOOKUP(A176,Declarations!$A$3:$H$10,7,0),0))</f>
        <v>M50</v>
      </c>
      <c r="E176" s="56" t="str">
        <f>IF(A176="","",VLOOKUP(A176,Declarations!$A$3:$H$10,2,0))</f>
        <v>Ealing Eagles</v>
      </c>
      <c r="F176" s="58" t="s">
        <v>497</v>
      </c>
      <c r="G176" s="59">
        <v>7</v>
      </c>
      <c r="H176" s="60"/>
      <c r="I176" s="44" t="str">
        <f t="shared" si="18"/>
        <v/>
      </c>
      <c r="J176" s="44" t="str">
        <f t="shared" si="18"/>
        <v/>
      </c>
      <c r="K176" s="44" t="str">
        <f t="shared" si="18"/>
        <v/>
      </c>
      <c r="L176" s="44" t="str">
        <f t="shared" si="18"/>
        <v/>
      </c>
      <c r="M176" s="44" t="str">
        <f t="shared" si="18"/>
        <v/>
      </c>
      <c r="N176" s="44">
        <f t="shared" si="18"/>
        <v>7</v>
      </c>
      <c r="O176" s="44" t="str">
        <f t="shared" si="18"/>
        <v/>
      </c>
      <c r="P176" s="44" t="str">
        <f t="shared" si="18"/>
        <v/>
      </c>
      <c r="Q176" s="53"/>
    </row>
    <row r="177" spans="1:17" ht="14.85" customHeight="1">
      <c r="A177" s="54">
        <v>6</v>
      </c>
      <c r="B177" s="55" t="s">
        <v>87</v>
      </c>
      <c r="C177" s="56" t="str">
        <f>IF(A177="","",VLOOKUP($A$174,Declarations!$A$11:$Y$42,VLOOKUP(A177,Declarations!$A$3:$H$10,6,0),0))</f>
        <v>Sonny Peart</v>
      </c>
      <c r="D177" s="57" t="str">
        <f>IF(A177="","",VLOOKUP($A$174,Declarations!$A$11:$Y$41,VLOOKUP(A177,Declarations!$A$3:$H$10,7,0),0))</f>
        <v>M55</v>
      </c>
      <c r="E177" s="56" t="str">
        <f>IF(A177="","",VLOOKUP(A177,Declarations!$A$3:$H$10,2,0))</f>
        <v>Metros</v>
      </c>
      <c r="F177" s="58" t="s">
        <v>498</v>
      </c>
      <c r="G177" s="59">
        <v>6</v>
      </c>
      <c r="H177" s="60"/>
      <c r="I177" s="44" t="str">
        <f t="shared" si="18"/>
        <v/>
      </c>
      <c r="J177" s="44" t="str">
        <f t="shared" si="18"/>
        <v/>
      </c>
      <c r="K177" s="44" t="str">
        <f t="shared" si="18"/>
        <v/>
      </c>
      <c r="L177" s="44" t="str">
        <f t="shared" si="18"/>
        <v/>
      </c>
      <c r="M177" s="44">
        <f t="shared" si="18"/>
        <v>6</v>
      </c>
      <c r="N177" s="44" t="str">
        <f t="shared" si="18"/>
        <v/>
      </c>
      <c r="O177" s="44" t="str">
        <f t="shared" si="18"/>
        <v/>
      </c>
      <c r="P177" s="44" t="str">
        <f t="shared" si="18"/>
        <v/>
      </c>
      <c r="Q177" s="53"/>
    </row>
    <row r="178" spans="1:17" ht="14.85" customHeight="1">
      <c r="A178" s="54">
        <v>8</v>
      </c>
      <c r="B178" s="55" t="s">
        <v>88</v>
      </c>
      <c r="C178" s="56" t="str">
        <f>IF(A178="","",VLOOKUP($A$174,Declarations!$A$11:$Y$42,VLOOKUP(A178,Declarations!$A$3:$H$10,6,0),0))</f>
        <v>Alex Malzer</v>
      </c>
      <c r="D178" s="57" t="str">
        <f>IF(A178="","",VLOOKUP($A$174,Declarations!$A$11:$Y$41,VLOOKUP(A178,Declarations!$A$3:$H$10,7,0),0))</f>
        <v>M50</v>
      </c>
      <c r="E178" s="56" t="str">
        <f>IF(A178="","",VLOOKUP(A178,Declarations!$A$3:$H$10,2,0))</f>
        <v>Serpentine</v>
      </c>
      <c r="F178" s="58" t="s">
        <v>499</v>
      </c>
      <c r="G178" s="59">
        <v>5</v>
      </c>
      <c r="H178" s="60"/>
      <c r="I178" s="44" t="str">
        <f t="shared" si="18"/>
        <v/>
      </c>
      <c r="J178" s="44" t="str">
        <f t="shared" si="18"/>
        <v/>
      </c>
      <c r="K178" s="44" t="str">
        <f t="shared" si="18"/>
        <v/>
      </c>
      <c r="L178" s="44" t="str">
        <f t="shared" si="18"/>
        <v/>
      </c>
      <c r="M178" s="44" t="str">
        <f t="shared" si="18"/>
        <v/>
      </c>
      <c r="N178" s="44" t="str">
        <f t="shared" si="18"/>
        <v/>
      </c>
      <c r="O178" s="44">
        <f t="shared" si="18"/>
        <v>5</v>
      </c>
      <c r="P178" s="44" t="str">
        <f t="shared" si="18"/>
        <v/>
      </c>
      <c r="Q178" s="53"/>
    </row>
    <row r="179" spans="1:17" ht="14.85" customHeight="1">
      <c r="A179" s="54">
        <v>5</v>
      </c>
      <c r="B179" s="55" t="s">
        <v>89</v>
      </c>
      <c r="C179" s="56" t="str">
        <f>IF(A179="","",VLOOKUP($A$174,Declarations!$A$11:$Y$42,VLOOKUP(A179,Declarations!$A$3:$H$10,6,0),0))</f>
        <v>Steve Thompson</v>
      </c>
      <c r="D179" s="57" t="str">
        <f>IF(A179="","",VLOOKUP($A$174,Declarations!$A$11:$Y$41,VLOOKUP(A179,Declarations!$A$3:$H$10,7,0),0))</f>
        <v>M60</v>
      </c>
      <c r="E179" s="56" t="str">
        <f>IF(A179="","",VLOOKUP(A179,Declarations!$A$3:$H$10,2,0))</f>
        <v>Hillingdon</v>
      </c>
      <c r="F179" s="58" t="s">
        <v>503</v>
      </c>
      <c r="G179" s="59">
        <v>4</v>
      </c>
      <c r="H179" s="60"/>
      <c r="I179" s="44" t="str">
        <f t="shared" si="18"/>
        <v/>
      </c>
      <c r="J179" s="44" t="str">
        <f t="shared" si="18"/>
        <v/>
      </c>
      <c r="K179" s="44" t="str">
        <f t="shared" si="18"/>
        <v/>
      </c>
      <c r="L179" s="44">
        <f t="shared" si="18"/>
        <v>4</v>
      </c>
      <c r="M179" s="44" t="str">
        <f t="shared" si="18"/>
        <v/>
      </c>
      <c r="N179" s="44" t="str">
        <f t="shared" si="18"/>
        <v/>
      </c>
      <c r="O179" s="44" t="str">
        <f t="shared" si="18"/>
        <v/>
      </c>
      <c r="P179" s="44" t="str">
        <f t="shared" si="18"/>
        <v/>
      </c>
      <c r="Q179" s="53"/>
    </row>
    <row r="180" spans="1:17" ht="14.85" customHeight="1">
      <c r="A180" s="54">
        <v>4</v>
      </c>
      <c r="B180" s="55" t="s">
        <v>90</v>
      </c>
      <c r="C180" s="56" t="str">
        <f>IF(A180="","",VLOOKUP($A$174,Declarations!$A$11:$Y$42,VLOOKUP(A180,Declarations!$A$3:$H$10,6,0),0))</f>
        <v>Andrew Lea-Gerrard</v>
      </c>
      <c r="D180" s="57" t="str">
        <f>IF(A180="","",VLOOKUP($A$174,Declarations!$A$11:$Y$41,VLOOKUP(A180,Declarations!$A$3:$H$10,7,0),0))</f>
        <v>M70</v>
      </c>
      <c r="E180" s="56" t="str">
        <f>IF(A180="","",VLOOKUP(A180,Declarations!$A$3:$H$10,2,0))</f>
        <v>Herne Hill Harriers</v>
      </c>
      <c r="F180" s="58" t="s">
        <v>592</v>
      </c>
      <c r="G180" s="59">
        <v>3</v>
      </c>
      <c r="H180" s="60"/>
      <c r="I180" s="44" t="str">
        <f t="shared" si="18"/>
        <v/>
      </c>
      <c r="J180" s="44" t="str">
        <f t="shared" si="18"/>
        <v/>
      </c>
      <c r="K180" s="44">
        <f t="shared" si="18"/>
        <v>3</v>
      </c>
      <c r="L180" s="44" t="str">
        <f t="shared" si="18"/>
        <v/>
      </c>
      <c r="M180" s="44" t="str">
        <f t="shared" si="18"/>
        <v/>
      </c>
      <c r="N180" s="44" t="str">
        <f t="shared" si="18"/>
        <v/>
      </c>
      <c r="O180" s="44" t="str">
        <f t="shared" si="18"/>
        <v/>
      </c>
      <c r="P180" s="44" t="str">
        <f t="shared" si="18"/>
        <v/>
      </c>
      <c r="Q180" s="53"/>
    </row>
    <row r="181" spans="1:17" ht="14.85" customHeight="1">
      <c r="A181" s="54"/>
      <c r="B181" s="55" t="s">
        <v>91</v>
      </c>
      <c r="C181" s="56" t="str">
        <f>IF(A181="","",VLOOKUP($A$174,Declarations!$A$11:$Y$42,VLOOKUP(A181,Declarations!$A$3:$H$10,6,0),0))</f>
        <v/>
      </c>
      <c r="D181" s="57" t="str">
        <f>IF(A181="","",VLOOKUP($A$174,Declarations!$A$11:$Y$41,VLOOKUP(A181,Declarations!$A$3:$H$10,7,0),0))</f>
        <v/>
      </c>
      <c r="E181" s="56" t="str">
        <f>IF(A181="","",VLOOKUP(A181,Declarations!$A$3:$H$10,2,0))</f>
        <v/>
      </c>
      <c r="F181" s="58"/>
      <c r="G181" s="59">
        <v>2</v>
      </c>
      <c r="H181" s="60"/>
      <c r="I181" s="44" t="str">
        <f t="shared" si="18"/>
        <v/>
      </c>
      <c r="J181" s="44" t="str">
        <f t="shared" si="18"/>
        <v/>
      </c>
      <c r="K181" s="44" t="str">
        <f t="shared" si="18"/>
        <v/>
      </c>
      <c r="L181" s="44" t="str">
        <f t="shared" si="18"/>
        <v/>
      </c>
      <c r="M181" s="44" t="str">
        <f t="shared" si="18"/>
        <v/>
      </c>
      <c r="N181" s="44" t="str">
        <f t="shared" si="18"/>
        <v/>
      </c>
      <c r="O181" s="44" t="str">
        <f t="shared" si="18"/>
        <v/>
      </c>
      <c r="P181" s="44" t="str">
        <f t="shared" si="18"/>
        <v/>
      </c>
      <c r="Q181" s="53"/>
    </row>
    <row r="182" spans="1:17" ht="14.85" customHeight="1">
      <c r="A182" s="54"/>
      <c r="B182" s="55" t="s">
        <v>92</v>
      </c>
      <c r="C182" s="56" t="str">
        <f>IF(A182="","",VLOOKUP($A$174,Declarations!$A$11:$Y$42,VLOOKUP(A182,Declarations!$A$3:$H$10,6,0),0))</f>
        <v/>
      </c>
      <c r="D182" s="57" t="str">
        <f>IF(A182="","",VLOOKUP($A$174,Declarations!$A$11:$Y$41,VLOOKUP(A182,Declarations!$A$3:$H$10,7,0),0))</f>
        <v/>
      </c>
      <c r="E182" s="56" t="str">
        <f>IF(A182="","",VLOOKUP(A182,Declarations!$A$3:$H$10,2,0))</f>
        <v/>
      </c>
      <c r="F182" s="58"/>
      <c r="G182" s="59">
        <v>1</v>
      </c>
      <c r="H182" s="60"/>
      <c r="I182" s="44" t="str">
        <f t="shared" si="18"/>
        <v/>
      </c>
      <c r="J182" s="44" t="str">
        <f t="shared" si="18"/>
        <v/>
      </c>
      <c r="K182" s="44" t="str">
        <f t="shared" si="18"/>
        <v/>
      </c>
      <c r="L182" s="44" t="str">
        <f t="shared" si="18"/>
        <v/>
      </c>
      <c r="M182" s="44" t="str">
        <f t="shared" si="18"/>
        <v/>
      </c>
      <c r="N182" s="44" t="str">
        <f t="shared" si="18"/>
        <v/>
      </c>
      <c r="O182" s="44" t="str">
        <f t="shared" si="18"/>
        <v/>
      </c>
      <c r="P182" s="44" t="str">
        <f t="shared" si="18"/>
        <v/>
      </c>
      <c r="Q182" s="53">
        <f>36-SUM(I175:P182)</f>
        <v>3</v>
      </c>
    </row>
    <row r="183" spans="1:17" ht="14.85" customHeight="1">
      <c r="A183" s="61" t="s">
        <v>38</v>
      </c>
      <c r="B183" s="62"/>
      <c r="C183" s="62" t="s">
        <v>114</v>
      </c>
      <c r="D183" s="66"/>
      <c r="E183" s="66"/>
      <c r="F183" s="68"/>
      <c r="G183" s="66"/>
      <c r="H183" s="67"/>
      <c r="I183" s="53"/>
      <c r="J183" s="53"/>
      <c r="K183" s="53"/>
      <c r="L183" s="53"/>
      <c r="M183" s="53"/>
      <c r="N183" s="53"/>
      <c r="O183" s="53"/>
      <c r="P183" s="53"/>
      <c r="Q183" s="53"/>
    </row>
    <row r="184" spans="1:17" ht="14.85" customHeight="1">
      <c r="A184" s="54">
        <v>2</v>
      </c>
      <c r="B184" s="55" t="s">
        <v>85</v>
      </c>
      <c r="C184" s="56" t="str">
        <f>IF(A184="","",VLOOKUP($A$183,Declarations!$A$11:$Y$42,VLOOKUP(A184,Declarations!$A$3:$H$10,6,0),0))</f>
        <v>Sean O'Keeffe</v>
      </c>
      <c r="D184" s="57" t="str">
        <f>IF(A184="","",VLOOKUP($A$183,Declarations!$A$11:$Y$41,VLOOKUP(A184,Declarations!$A$3:$H$10,7,0),0))</f>
        <v>M60</v>
      </c>
      <c r="E184" s="56" t="str">
        <f>IF(A184="","",VLOOKUP(A184,Declarations!$A$3:$H$10,2,0))</f>
        <v>British Airways</v>
      </c>
      <c r="F184" s="58" t="s">
        <v>494</v>
      </c>
      <c r="G184" s="59">
        <v>8</v>
      </c>
      <c r="H184" s="60"/>
      <c r="I184" s="44">
        <f t="shared" ref="I184:P191" si="19">IF($A184="","",IF($A184=I$12,$G184,""))</f>
        <v>8</v>
      </c>
      <c r="J184" s="44" t="str">
        <f t="shared" si="19"/>
        <v/>
      </c>
      <c r="K184" s="44" t="str">
        <f t="shared" si="19"/>
        <v/>
      </c>
      <c r="L184" s="44" t="str">
        <f t="shared" si="19"/>
        <v/>
      </c>
      <c r="M184" s="44" t="str">
        <f t="shared" si="19"/>
        <v/>
      </c>
      <c r="N184" s="44" t="str">
        <f t="shared" si="19"/>
        <v/>
      </c>
      <c r="O184" s="44" t="str">
        <f t="shared" si="19"/>
        <v/>
      </c>
      <c r="P184" s="44" t="str">
        <f t="shared" si="19"/>
        <v/>
      </c>
      <c r="Q184" s="53"/>
    </row>
    <row r="185" spans="1:17" ht="14.85" customHeight="1">
      <c r="A185" s="54">
        <v>9</v>
      </c>
      <c r="B185" s="55" t="s">
        <v>86</v>
      </c>
      <c r="C185" s="56" t="str">
        <f>IF(A185="","",VLOOKUP($A$183,Declarations!$A$11:$Y$42,VLOOKUP(A185,Declarations!$A$3:$H$10,6,0),0))</f>
        <v>Trevor Wade</v>
      </c>
      <c r="D185" s="57" t="str">
        <f>IF(A185="","",VLOOKUP($A$183,Declarations!$A$11:$Y$41,VLOOKUP(A185,Declarations!$A$3:$H$10,7,0),0))</f>
        <v>M60</v>
      </c>
      <c r="E185" s="56" t="str">
        <f>IF(A185="","",VLOOKUP(A185,Declarations!$A$3:$H$10,2,0))</f>
        <v>Thames Valley Harriers</v>
      </c>
      <c r="F185" s="58" t="s">
        <v>495</v>
      </c>
      <c r="G185" s="59">
        <v>7</v>
      </c>
      <c r="H185" s="60"/>
      <c r="I185" s="44" t="str">
        <f t="shared" si="19"/>
        <v/>
      </c>
      <c r="J185" s="44" t="str">
        <f t="shared" si="19"/>
        <v/>
      </c>
      <c r="K185" s="44" t="str">
        <f t="shared" si="19"/>
        <v/>
      </c>
      <c r="L185" s="44" t="str">
        <f t="shared" si="19"/>
        <v/>
      </c>
      <c r="M185" s="44" t="str">
        <f t="shared" si="19"/>
        <v/>
      </c>
      <c r="N185" s="44" t="str">
        <f t="shared" si="19"/>
        <v/>
      </c>
      <c r="O185" s="44" t="str">
        <f t="shared" si="19"/>
        <v/>
      </c>
      <c r="P185" s="44">
        <f t="shared" si="19"/>
        <v>7</v>
      </c>
      <c r="Q185" s="53"/>
    </row>
    <row r="186" spans="1:17" ht="14.85" customHeight="1">
      <c r="A186" s="54">
        <v>5</v>
      </c>
      <c r="B186" s="55" t="s">
        <v>87</v>
      </c>
      <c r="C186" s="56" t="str">
        <f>IF(A186="","",VLOOKUP($A$183,Declarations!$A$11:$Y$42,VLOOKUP(A186,Declarations!$A$3:$H$10,6,0),0))</f>
        <v>Keith Seldon</v>
      </c>
      <c r="D186" s="57" t="str">
        <f>IF(A186="","",VLOOKUP($A$183,Declarations!$A$11:$Y$41,VLOOKUP(A186,Declarations!$A$3:$H$10,7,0),0))</f>
        <v>M60</v>
      </c>
      <c r="E186" s="56" t="str">
        <f>IF(A186="","",VLOOKUP(A186,Declarations!$A$3:$H$10,2,0))</f>
        <v>Hillingdon</v>
      </c>
      <c r="F186" s="58" t="s">
        <v>496</v>
      </c>
      <c r="G186" s="59">
        <v>6</v>
      </c>
      <c r="H186" s="60"/>
      <c r="I186" s="44" t="str">
        <f t="shared" si="19"/>
        <v/>
      </c>
      <c r="J186" s="44" t="str">
        <f t="shared" si="19"/>
        <v/>
      </c>
      <c r="K186" s="44" t="str">
        <f t="shared" si="19"/>
        <v/>
      </c>
      <c r="L186" s="44">
        <f t="shared" si="19"/>
        <v>6</v>
      </c>
      <c r="M186" s="44" t="str">
        <f t="shared" si="19"/>
        <v/>
      </c>
      <c r="N186" s="44" t="str">
        <f t="shared" si="19"/>
        <v/>
      </c>
      <c r="O186" s="44" t="str">
        <f t="shared" si="19"/>
        <v/>
      </c>
      <c r="P186" s="44" t="str">
        <f t="shared" si="19"/>
        <v/>
      </c>
      <c r="Q186" s="53"/>
    </row>
    <row r="187" spans="1:17" ht="14.85" customHeight="1">
      <c r="A187" s="54">
        <v>4</v>
      </c>
      <c r="B187" s="55" t="s">
        <v>88</v>
      </c>
      <c r="C187" s="56" t="str">
        <f>IF(A187="","",VLOOKUP($A$183,Declarations!$A$11:$Y$42,VLOOKUP(A187,Declarations!$A$3:$H$10,6,0),0))</f>
        <v>Chris Carden</v>
      </c>
      <c r="D187" s="57" t="str">
        <f>IF(A187="","",VLOOKUP($A$183,Declarations!$A$11:$Y$41,VLOOKUP(A187,Declarations!$A$3:$H$10,7,0),0))</f>
        <v>M60</v>
      </c>
      <c r="E187" s="56" t="str">
        <f>IF(A187="","",VLOOKUP(A187,Declarations!$A$3:$H$10,2,0))</f>
        <v>Herne Hill Harriers</v>
      </c>
      <c r="F187" s="58" t="s">
        <v>501</v>
      </c>
      <c r="G187" s="59">
        <v>5</v>
      </c>
      <c r="H187" s="60"/>
      <c r="I187" s="44" t="str">
        <f t="shared" si="19"/>
        <v/>
      </c>
      <c r="J187" s="44" t="str">
        <f t="shared" si="19"/>
        <v/>
      </c>
      <c r="K187" s="44">
        <f t="shared" si="19"/>
        <v>5</v>
      </c>
      <c r="L187" s="44" t="str">
        <f t="shared" si="19"/>
        <v/>
      </c>
      <c r="M187" s="44" t="str">
        <f t="shared" si="19"/>
        <v/>
      </c>
      <c r="N187" s="44" t="str">
        <f t="shared" si="19"/>
        <v/>
      </c>
      <c r="O187" s="44" t="str">
        <f t="shared" si="19"/>
        <v/>
      </c>
      <c r="P187" s="44" t="str">
        <f t="shared" si="19"/>
        <v/>
      </c>
      <c r="Q187" s="53"/>
    </row>
    <row r="188" spans="1:17" ht="14.85" customHeight="1">
      <c r="A188" s="54">
        <v>8</v>
      </c>
      <c r="B188" s="55" t="s">
        <v>89</v>
      </c>
      <c r="C188" s="56" t="str">
        <f>IF(A188="","",VLOOKUP($A$183,Declarations!$A$11:$Y$42,VLOOKUP(A188,Declarations!$A$3:$H$10,6,0),0))</f>
        <v>Tony McGahan</v>
      </c>
      <c r="D188" s="57" t="str">
        <f>IF(A188="","",VLOOKUP($A$183,Declarations!$A$11:$Y$41,VLOOKUP(A188,Declarations!$A$3:$H$10,7,0),0))</f>
        <v>M70</v>
      </c>
      <c r="E188" s="56" t="str">
        <f>IF(A188="","",VLOOKUP(A188,Declarations!$A$3:$H$10,2,0))</f>
        <v>Serpentine</v>
      </c>
      <c r="F188" s="58" t="s">
        <v>504</v>
      </c>
      <c r="G188" s="59">
        <v>4</v>
      </c>
      <c r="H188" s="60"/>
      <c r="I188" s="44" t="str">
        <f t="shared" si="19"/>
        <v/>
      </c>
      <c r="J188" s="44" t="str">
        <f t="shared" si="19"/>
        <v/>
      </c>
      <c r="K188" s="44" t="str">
        <f t="shared" si="19"/>
        <v/>
      </c>
      <c r="L188" s="44" t="str">
        <f t="shared" si="19"/>
        <v/>
      </c>
      <c r="M188" s="44" t="str">
        <f t="shared" si="19"/>
        <v/>
      </c>
      <c r="N188" s="44" t="str">
        <f t="shared" si="19"/>
        <v/>
      </c>
      <c r="O188" s="44">
        <f t="shared" si="19"/>
        <v>4</v>
      </c>
      <c r="P188" s="44" t="str">
        <f t="shared" si="19"/>
        <v/>
      </c>
      <c r="Q188" s="53"/>
    </row>
    <row r="189" spans="1:17" ht="14.85" customHeight="1">
      <c r="A189" s="54">
        <v>6</v>
      </c>
      <c r="B189" s="55" t="s">
        <v>90</v>
      </c>
      <c r="C189" s="56" t="str">
        <f>IF(A189="","",VLOOKUP($A$183,Declarations!$A$11:$Y$42,VLOOKUP(A189,Declarations!$A$3:$H$10,6,0),0))</f>
        <v>Kevin Smart</v>
      </c>
      <c r="D189" s="57" t="str">
        <f>IF(A189="","",VLOOKUP($A$183,Declarations!$A$11:$Y$41,VLOOKUP(A189,Declarations!$A$3:$H$10,7,0),0))</f>
        <v>M60</v>
      </c>
      <c r="E189" s="56" t="str">
        <f>IF(A189="","",VLOOKUP(A189,Declarations!$A$3:$H$10,2,0))</f>
        <v>Metros</v>
      </c>
      <c r="F189" s="58" t="s">
        <v>505</v>
      </c>
      <c r="G189" s="59">
        <v>3</v>
      </c>
      <c r="H189" s="60"/>
      <c r="I189" s="44" t="str">
        <f t="shared" si="19"/>
        <v/>
      </c>
      <c r="J189" s="44" t="str">
        <f t="shared" si="19"/>
        <v/>
      </c>
      <c r="K189" s="44" t="str">
        <f t="shared" si="19"/>
        <v/>
      </c>
      <c r="L189" s="44" t="str">
        <f t="shared" si="19"/>
        <v/>
      </c>
      <c r="M189" s="44">
        <f t="shared" si="19"/>
        <v>3</v>
      </c>
      <c r="N189" s="44" t="str">
        <f t="shared" si="19"/>
        <v/>
      </c>
      <c r="O189" s="44" t="str">
        <f t="shared" si="19"/>
        <v/>
      </c>
      <c r="P189" s="44" t="str">
        <f t="shared" si="19"/>
        <v/>
      </c>
      <c r="Q189" s="53"/>
    </row>
    <row r="190" spans="1:17" ht="14.85" customHeight="1">
      <c r="A190" s="54"/>
      <c r="B190" s="55" t="s">
        <v>91</v>
      </c>
      <c r="C190" s="56" t="str">
        <f>IF(A190="","",VLOOKUP($A$183,Declarations!$A$11:$Y$42,VLOOKUP(A190,Declarations!$A$3:$H$10,6,0),0))</f>
        <v/>
      </c>
      <c r="D190" s="57" t="str">
        <f>IF(A190="","",VLOOKUP($A$183,Declarations!$A$11:$Y$41,VLOOKUP(A190,Declarations!$A$3:$H$10,7,0),0))</f>
        <v/>
      </c>
      <c r="E190" s="56" t="str">
        <f>IF(A190="","",VLOOKUP(A190,Declarations!$A$3:$H$10,2,0))</f>
        <v/>
      </c>
      <c r="F190" s="58"/>
      <c r="G190" s="59">
        <v>2</v>
      </c>
      <c r="H190" s="60"/>
      <c r="I190" s="44" t="str">
        <f t="shared" si="19"/>
        <v/>
      </c>
      <c r="J190" s="44" t="str">
        <f t="shared" si="19"/>
        <v/>
      </c>
      <c r="K190" s="44" t="str">
        <f t="shared" si="19"/>
        <v/>
      </c>
      <c r="L190" s="44" t="str">
        <f t="shared" si="19"/>
        <v/>
      </c>
      <c r="M190" s="44" t="str">
        <f t="shared" si="19"/>
        <v/>
      </c>
      <c r="N190" s="44" t="str">
        <f t="shared" si="19"/>
        <v/>
      </c>
      <c r="O190" s="44" t="str">
        <f t="shared" si="19"/>
        <v/>
      </c>
      <c r="P190" s="44" t="str">
        <f t="shared" si="19"/>
        <v/>
      </c>
      <c r="Q190" s="53"/>
    </row>
    <row r="191" spans="1:17" ht="14.85" customHeight="1">
      <c r="A191" s="54"/>
      <c r="B191" s="55" t="s">
        <v>92</v>
      </c>
      <c r="C191" s="56" t="str">
        <f>IF(A191="","",VLOOKUP($A$183,Declarations!$A$11:$Y$42,VLOOKUP(A191,Declarations!$A$3:$H$10,6,0),0))</f>
        <v/>
      </c>
      <c r="D191" s="57" t="str">
        <f>IF(A191="","",VLOOKUP($A$183,Declarations!$A$11:$Y$41,VLOOKUP(A191,Declarations!$A$3:$H$10,7,0),0))</f>
        <v/>
      </c>
      <c r="E191" s="56" t="str">
        <f>IF(A191="","",VLOOKUP(A191,Declarations!$A$3:$H$10,2,0))</f>
        <v/>
      </c>
      <c r="F191" s="58"/>
      <c r="G191" s="59">
        <v>1</v>
      </c>
      <c r="H191" s="60"/>
      <c r="I191" s="44" t="str">
        <f t="shared" si="19"/>
        <v/>
      </c>
      <c r="J191" s="44" t="str">
        <f t="shared" si="19"/>
        <v/>
      </c>
      <c r="K191" s="44" t="str">
        <f t="shared" si="19"/>
        <v/>
      </c>
      <c r="L191" s="44" t="str">
        <f t="shared" si="19"/>
        <v/>
      </c>
      <c r="M191" s="44" t="str">
        <f t="shared" si="19"/>
        <v/>
      </c>
      <c r="N191" s="44" t="str">
        <f t="shared" si="19"/>
        <v/>
      </c>
      <c r="O191" s="44" t="str">
        <f t="shared" si="19"/>
        <v/>
      </c>
      <c r="P191" s="44" t="str">
        <f t="shared" si="19"/>
        <v/>
      </c>
      <c r="Q191" s="53">
        <f>36-SUM(I184:P191)</f>
        <v>3</v>
      </c>
    </row>
    <row r="192" spans="1:17" ht="14.85" customHeight="1">
      <c r="A192" s="61" t="s">
        <v>39</v>
      </c>
      <c r="B192" s="62"/>
      <c r="C192" s="62" t="s">
        <v>115</v>
      </c>
      <c r="D192" s="66"/>
      <c r="E192" s="66"/>
      <c r="F192" s="68"/>
      <c r="G192" s="66"/>
      <c r="H192" s="67"/>
      <c r="I192" s="53"/>
      <c r="J192" s="53"/>
      <c r="K192" s="53"/>
      <c r="L192" s="53"/>
      <c r="M192" s="53"/>
      <c r="N192" s="53"/>
      <c r="O192" s="53"/>
      <c r="P192" s="53"/>
      <c r="Q192" s="53"/>
    </row>
    <row r="193" spans="1:17" ht="14.85" customHeight="1">
      <c r="A193" s="54">
        <v>8</v>
      </c>
      <c r="B193" s="55" t="s">
        <v>85</v>
      </c>
      <c r="C193" s="56" t="str">
        <f>IF(A193="","",VLOOKUP($A$192,Declarations!$A$11:$Y$42,VLOOKUP(A193,Declarations!$A$3:$H$10,6,0),0))</f>
        <v>Tony Richards</v>
      </c>
      <c r="D193" s="57" t="str">
        <f>IF(A193="","",VLOOKUP($A$192,Declarations!$A$11:$Y$41,VLOOKUP(A193,Declarations!$A$3:$H$10,7,0),0))</f>
        <v>M70</v>
      </c>
      <c r="E193" s="56" t="str">
        <f>IF(A193="","",VLOOKUP(A193,Declarations!$A$3:$H$10,2,0))</f>
        <v>Serpentine</v>
      </c>
      <c r="F193" s="58" t="s">
        <v>588</v>
      </c>
      <c r="G193" s="59">
        <v>8</v>
      </c>
      <c r="H193" s="60"/>
      <c r="I193" s="44" t="str">
        <f t="shared" ref="I193:P200" si="20">IF($A193="","",IF($A193=I$12,$G193,""))</f>
        <v/>
      </c>
      <c r="J193" s="44" t="str">
        <f t="shared" si="20"/>
        <v/>
      </c>
      <c r="K193" s="44" t="str">
        <f t="shared" si="20"/>
        <v/>
      </c>
      <c r="L193" s="44" t="str">
        <f t="shared" si="20"/>
        <v/>
      </c>
      <c r="M193" s="44" t="str">
        <f t="shared" si="20"/>
        <v/>
      </c>
      <c r="N193" s="44" t="str">
        <f t="shared" si="20"/>
        <v/>
      </c>
      <c r="O193" s="44">
        <f t="shared" si="20"/>
        <v>8</v>
      </c>
      <c r="P193" s="44" t="str">
        <f t="shared" si="20"/>
        <v/>
      </c>
      <c r="Q193" s="53"/>
    </row>
    <row r="194" spans="1:17" ht="14.85" customHeight="1">
      <c r="A194" s="54">
        <v>9</v>
      </c>
      <c r="B194" s="55" t="s">
        <v>86</v>
      </c>
      <c r="C194" s="56" t="str">
        <f>IF(A194="","",VLOOKUP($A$192,Declarations!$A$11:$Y$42,VLOOKUP(A194,Declarations!$A$3:$H$10,6,0),0))</f>
        <v>Nick Michael</v>
      </c>
      <c r="D194" s="57" t="str">
        <f>IF(A194="","",VLOOKUP($A$192,Declarations!$A$11:$Y$41,VLOOKUP(A194,Declarations!$A$3:$H$10,7,0),0))</f>
        <v>M70</v>
      </c>
      <c r="E194" s="56" t="str">
        <f>IF(A194="","",VLOOKUP(A194,Declarations!$A$3:$H$10,2,0))</f>
        <v>Thames Valley Harriers</v>
      </c>
      <c r="F194" s="58" t="s">
        <v>589</v>
      </c>
      <c r="G194" s="59">
        <v>7</v>
      </c>
      <c r="H194" s="60"/>
      <c r="I194" s="44" t="str">
        <f t="shared" si="20"/>
        <v/>
      </c>
      <c r="J194" s="44" t="str">
        <f t="shared" si="20"/>
        <v/>
      </c>
      <c r="K194" s="44" t="str">
        <f t="shared" si="20"/>
        <v/>
      </c>
      <c r="L194" s="44" t="str">
        <f t="shared" si="20"/>
        <v/>
      </c>
      <c r="M194" s="44" t="str">
        <f t="shared" si="20"/>
        <v/>
      </c>
      <c r="N194" s="44" t="str">
        <f t="shared" si="20"/>
        <v/>
      </c>
      <c r="O194" s="44" t="str">
        <f t="shared" si="20"/>
        <v/>
      </c>
      <c r="P194" s="44">
        <f t="shared" si="20"/>
        <v>7</v>
      </c>
      <c r="Q194" s="53"/>
    </row>
    <row r="195" spans="1:17" ht="14.85" customHeight="1">
      <c r="A195" s="54">
        <v>4</v>
      </c>
      <c r="B195" s="55" t="s">
        <v>87</v>
      </c>
      <c r="C195" s="56" t="str">
        <f>IF(A195="","",VLOOKUP($A$192,Declarations!$A$11:$Y$42,VLOOKUP(A195,Declarations!$A$3:$H$10,6,0),0))</f>
        <v>Phil Parish</v>
      </c>
      <c r="D195" s="57" t="str">
        <f>IF(A195="","",VLOOKUP($A$192,Declarations!$A$11:$Y$41,VLOOKUP(A195,Declarations!$A$3:$H$10,7,0),0))</f>
        <v>M70</v>
      </c>
      <c r="E195" s="56" t="str">
        <f>IF(A195="","",VLOOKUP(A195,Declarations!$A$3:$H$10,2,0))</f>
        <v>Herne Hill Harriers</v>
      </c>
      <c r="F195" s="58" t="s">
        <v>590</v>
      </c>
      <c r="G195" s="59">
        <v>6</v>
      </c>
      <c r="H195" s="60"/>
      <c r="I195" s="44" t="str">
        <f t="shared" si="20"/>
        <v/>
      </c>
      <c r="J195" s="44" t="str">
        <f t="shared" si="20"/>
        <v/>
      </c>
      <c r="K195" s="44">
        <f t="shared" si="20"/>
        <v>6</v>
      </c>
      <c r="L195" s="44" t="str">
        <f t="shared" si="20"/>
        <v/>
      </c>
      <c r="M195" s="44" t="str">
        <f t="shared" si="20"/>
        <v/>
      </c>
      <c r="N195" s="44" t="str">
        <f t="shared" si="20"/>
        <v/>
      </c>
      <c r="O195" s="44" t="str">
        <f t="shared" si="20"/>
        <v/>
      </c>
      <c r="P195" s="44" t="str">
        <f t="shared" si="20"/>
        <v/>
      </c>
      <c r="Q195" s="53"/>
    </row>
    <row r="196" spans="1:17" ht="14.85" customHeight="1">
      <c r="A196" s="54">
        <v>5</v>
      </c>
      <c r="B196" s="55" t="s">
        <v>88</v>
      </c>
      <c r="C196" s="56" t="str">
        <f>IF(A196="","",VLOOKUP($A$192,Declarations!$A$11:$Y$42,VLOOKUP(A196,Declarations!$A$3:$H$10,6,0),0))</f>
        <v>Doug Milsom</v>
      </c>
      <c r="D196" s="57" t="str">
        <f>IF(A196="","",VLOOKUP($A$192,Declarations!$A$11:$Y$41,VLOOKUP(A196,Declarations!$A$3:$H$10,7,0),0))</f>
        <v>M80</v>
      </c>
      <c r="E196" s="56" t="str">
        <f>IF(A196="","",VLOOKUP(A196,Declarations!$A$3:$H$10,2,0))</f>
        <v>Hillingdon</v>
      </c>
      <c r="F196" s="58" t="s">
        <v>485</v>
      </c>
      <c r="G196" s="59">
        <v>5</v>
      </c>
      <c r="H196" s="60"/>
      <c r="I196" s="44" t="str">
        <f t="shared" si="20"/>
        <v/>
      </c>
      <c r="J196" s="44" t="str">
        <f t="shared" si="20"/>
        <v/>
      </c>
      <c r="K196" s="44" t="str">
        <f t="shared" si="20"/>
        <v/>
      </c>
      <c r="L196" s="44">
        <f t="shared" si="20"/>
        <v>5</v>
      </c>
      <c r="M196" s="44" t="str">
        <f t="shared" si="20"/>
        <v/>
      </c>
      <c r="N196" s="44" t="str">
        <f t="shared" si="20"/>
        <v/>
      </c>
      <c r="O196" s="44" t="str">
        <f t="shared" si="20"/>
        <v/>
      </c>
      <c r="P196" s="44" t="str">
        <f t="shared" si="20"/>
        <v/>
      </c>
      <c r="Q196" s="53"/>
    </row>
    <row r="197" spans="1:17" ht="14.85" customHeight="1">
      <c r="A197" s="54"/>
      <c r="B197" s="55" t="s">
        <v>89</v>
      </c>
      <c r="C197" s="56" t="str">
        <f>IF(A197="","",VLOOKUP($A$192,Declarations!$A$11:$Y$42,VLOOKUP(A197,Declarations!$A$3:$H$10,6,0),0))</f>
        <v/>
      </c>
      <c r="D197" s="57" t="str">
        <f>IF(A197="","",VLOOKUP($A$192,Declarations!$A$11:$Y$41,VLOOKUP(A197,Declarations!$A$3:$H$10,7,0),0))</f>
        <v/>
      </c>
      <c r="E197" s="56" t="str">
        <f>IF(A197="","",VLOOKUP(A197,Declarations!$A$3:$H$10,2,0))</f>
        <v/>
      </c>
      <c r="F197" s="58"/>
      <c r="G197" s="59">
        <v>4</v>
      </c>
      <c r="H197" s="60"/>
      <c r="I197" s="44" t="str">
        <f t="shared" si="20"/>
        <v/>
      </c>
      <c r="J197" s="44" t="str">
        <f t="shared" si="20"/>
        <v/>
      </c>
      <c r="K197" s="44" t="str">
        <f t="shared" si="20"/>
        <v/>
      </c>
      <c r="L197" s="44" t="str">
        <f t="shared" si="20"/>
        <v/>
      </c>
      <c r="M197" s="44" t="str">
        <f t="shared" si="20"/>
        <v/>
      </c>
      <c r="N197" s="44" t="str">
        <f t="shared" si="20"/>
        <v/>
      </c>
      <c r="O197" s="44" t="str">
        <f t="shared" si="20"/>
        <v/>
      </c>
      <c r="P197" s="44" t="str">
        <f t="shared" si="20"/>
        <v/>
      </c>
      <c r="Q197" s="53"/>
    </row>
    <row r="198" spans="1:17" ht="14.85" customHeight="1">
      <c r="A198" s="54"/>
      <c r="B198" s="55" t="s">
        <v>90</v>
      </c>
      <c r="C198" s="56" t="str">
        <f>IF(A198="","",VLOOKUP($A$192,Declarations!$A$11:$Y$42,VLOOKUP(A198,Declarations!$A$3:$H$10,6,0),0))</f>
        <v/>
      </c>
      <c r="D198" s="57" t="str">
        <f>IF(A198="","",VLOOKUP($A$192,Declarations!$A$11:$Y$41,VLOOKUP(A198,Declarations!$A$3:$H$10,7,0),0))</f>
        <v/>
      </c>
      <c r="E198" s="56" t="str">
        <f>IF(A198="","",VLOOKUP(A198,Declarations!$A$3:$H$10,2,0))</f>
        <v/>
      </c>
      <c r="F198" s="58"/>
      <c r="G198" s="59">
        <v>3</v>
      </c>
      <c r="H198" s="60"/>
      <c r="I198" s="44" t="str">
        <f t="shared" si="20"/>
        <v/>
      </c>
      <c r="J198" s="44" t="str">
        <f t="shared" si="20"/>
        <v/>
      </c>
      <c r="K198" s="44" t="str">
        <f t="shared" si="20"/>
        <v/>
      </c>
      <c r="L198" s="44" t="str">
        <f t="shared" si="20"/>
        <v/>
      </c>
      <c r="M198" s="44" t="str">
        <f t="shared" si="20"/>
        <v/>
      </c>
      <c r="N198" s="44" t="str">
        <f t="shared" si="20"/>
        <v/>
      </c>
      <c r="O198" s="44" t="str">
        <f t="shared" si="20"/>
        <v/>
      </c>
      <c r="P198" s="44" t="str">
        <f t="shared" si="20"/>
        <v/>
      </c>
      <c r="Q198" s="53"/>
    </row>
    <row r="199" spans="1:17" ht="14.85" customHeight="1">
      <c r="A199" s="54"/>
      <c r="B199" s="55" t="s">
        <v>91</v>
      </c>
      <c r="C199" s="56" t="str">
        <f>IF(A199="","",VLOOKUP($A$192,Declarations!$A$11:$Y$42,VLOOKUP(A199,Declarations!$A$3:$H$10,6,0),0))</f>
        <v/>
      </c>
      <c r="D199" s="57" t="str">
        <f>IF(A199="","",VLOOKUP($A$192,Declarations!$A$11:$Y$41,VLOOKUP(A199,Declarations!$A$3:$H$10,7,0),0))</f>
        <v/>
      </c>
      <c r="E199" s="56" t="str">
        <f>IF(A199="","",VLOOKUP(A199,Declarations!$A$3:$H$10,2,0))</f>
        <v/>
      </c>
      <c r="F199" s="58"/>
      <c r="G199" s="59">
        <v>2</v>
      </c>
      <c r="H199" s="60"/>
      <c r="I199" s="44" t="str">
        <f t="shared" si="20"/>
        <v/>
      </c>
      <c r="J199" s="44" t="str">
        <f t="shared" si="20"/>
        <v/>
      </c>
      <c r="K199" s="44" t="str">
        <f t="shared" si="20"/>
        <v/>
      </c>
      <c r="L199" s="44" t="str">
        <f t="shared" si="20"/>
        <v/>
      </c>
      <c r="M199" s="44" t="str">
        <f t="shared" si="20"/>
        <v/>
      </c>
      <c r="N199" s="44" t="str">
        <f t="shared" si="20"/>
        <v/>
      </c>
      <c r="O199" s="44" t="str">
        <f t="shared" si="20"/>
        <v/>
      </c>
      <c r="P199" s="44" t="str">
        <f t="shared" si="20"/>
        <v/>
      </c>
      <c r="Q199" s="53"/>
    </row>
    <row r="200" spans="1:17" ht="14.85" customHeight="1">
      <c r="A200" s="54"/>
      <c r="B200" s="55" t="s">
        <v>92</v>
      </c>
      <c r="C200" s="56" t="str">
        <f>IF(A200="","",VLOOKUP($A$192,Declarations!$A$11:$Y$42,VLOOKUP(A200,Declarations!$A$3:$H$10,6,0),0))</f>
        <v/>
      </c>
      <c r="D200" s="57" t="str">
        <f>IF(A200="","",VLOOKUP($A$192,Declarations!$A$11:$Y$41,VLOOKUP(A200,Declarations!$A$3:$H$10,7,0),0))</f>
        <v/>
      </c>
      <c r="E200" s="56" t="str">
        <f>IF(A200="","",VLOOKUP(A200,Declarations!$A$3:$H$10,2,0))</f>
        <v/>
      </c>
      <c r="F200" s="58"/>
      <c r="G200" s="59">
        <v>1</v>
      </c>
      <c r="H200" s="60"/>
      <c r="I200" s="44" t="str">
        <f t="shared" si="20"/>
        <v/>
      </c>
      <c r="J200" s="44" t="str">
        <f t="shared" si="20"/>
        <v/>
      </c>
      <c r="K200" s="44" t="str">
        <f t="shared" si="20"/>
        <v/>
      </c>
      <c r="L200" s="44" t="str">
        <f t="shared" si="20"/>
        <v/>
      </c>
      <c r="M200" s="44" t="str">
        <f t="shared" si="20"/>
        <v/>
      </c>
      <c r="N200" s="44" t="str">
        <f t="shared" si="20"/>
        <v/>
      </c>
      <c r="O200" s="44" t="str">
        <f t="shared" si="20"/>
        <v/>
      </c>
      <c r="P200" s="44" t="str">
        <f t="shared" si="20"/>
        <v/>
      </c>
      <c r="Q200" s="53">
        <f>36-SUM(I193:P200)</f>
        <v>10</v>
      </c>
    </row>
    <row r="201" spans="1:17" ht="14.85" customHeight="1">
      <c r="A201" s="61" t="s">
        <v>40</v>
      </c>
      <c r="B201" s="62"/>
      <c r="C201" s="62" t="s">
        <v>116</v>
      </c>
      <c r="D201" s="66"/>
      <c r="E201" s="66"/>
      <c r="F201" s="68"/>
      <c r="G201" s="66"/>
      <c r="H201" s="67"/>
      <c r="I201" s="53"/>
      <c r="J201" s="53"/>
      <c r="K201" s="53"/>
      <c r="L201" s="53"/>
      <c r="M201" s="53"/>
      <c r="N201" s="53"/>
      <c r="O201" s="53"/>
      <c r="P201" s="53"/>
      <c r="Q201" s="53"/>
    </row>
    <row r="202" spans="1:17" ht="14.85" customHeight="1">
      <c r="A202" s="54">
        <v>5</v>
      </c>
      <c r="B202" s="55" t="s">
        <v>85</v>
      </c>
      <c r="C202" s="56" t="str">
        <f>IF(A202="","",VLOOKUP($A$201,Declarations!$A$11:$Y$42,VLOOKUP(A202,Declarations!$A$3:$H$10,6,0),0))</f>
        <v>Dale Henry</v>
      </c>
      <c r="D202" s="57" t="str">
        <f>IF(A202="","",VLOOKUP($A$201,Declarations!$A$11:$Y$41,VLOOKUP(A202,Declarations!$A$3:$H$10,7,0),0))</f>
        <v>M35</v>
      </c>
      <c r="E202" s="56" t="str">
        <f>IF(A202="","",VLOOKUP(A202,Declarations!$A$3:$H$10,2,0))</f>
        <v>Hillingdon</v>
      </c>
      <c r="F202" s="58" t="s">
        <v>460</v>
      </c>
      <c r="G202" s="59">
        <v>8</v>
      </c>
      <c r="H202" s="60"/>
      <c r="I202" s="44" t="str">
        <f t="shared" ref="I202:P209" si="21">IF($A202="","",IF($A202=I$12,$G202,""))</f>
        <v/>
      </c>
      <c r="J202" s="44" t="str">
        <f t="shared" si="21"/>
        <v/>
      </c>
      <c r="K202" s="44" t="str">
        <f t="shared" si="21"/>
        <v/>
      </c>
      <c r="L202" s="44">
        <f t="shared" si="21"/>
        <v>8</v>
      </c>
      <c r="M202" s="44" t="str">
        <f t="shared" si="21"/>
        <v/>
      </c>
      <c r="N202" s="44" t="str">
        <f t="shared" si="21"/>
        <v/>
      </c>
      <c r="O202" s="44" t="str">
        <f t="shared" si="21"/>
        <v/>
      </c>
      <c r="P202" s="44" t="str">
        <f t="shared" si="21"/>
        <v/>
      </c>
      <c r="Q202" s="53"/>
    </row>
    <row r="203" spans="1:17" ht="14.85" customHeight="1">
      <c r="A203" s="54">
        <v>8</v>
      </c>
      <c r="B203" s="55" t="s">
        <v>86</v>
      </c>
      <c r="C203" s="56" t="str">
        <f>IF(A203="","",VLOOKUP($A$201,Declarations!$A$11:$Y$42,VLOOKUP(A203,Declarations!$A$3:$H$10,6,0),0))</f>
        <v>Frank Womelsdorf</v>
      </c>
      <c r="D203" s="57" t="str">
        <f>IF(A203="","",VLOOKUP($A$201,Declarations!$A$11:$Y$41,VLOOKUP(A203,Declarations!$A$3:$H$10,7,0),0))</f>
        <v>M40</v>
      </c>
      <c r="E203" s="56" t="str">
        <f>IF(A203="","",VLOOKUP(A203,Declarations!$A$3:$H$10,2,0))</f>
        <v>Serpentine</v>
      </c>
      <c r="F203" s="58" t="s">
        <v>464</v>
      </c>
      <c r="G203" s="59">
        <v>7</v>
      </c>
      <c r="H203" s="60"/>
      <c r="I203" s="44" t="str">
        <f t="shared" si="21"/>
        <v/>
      </c>
      <c r="J203" s="44" t="str">
        <f t="shared" si="21"/>
        <v/>
      </c>
      <c r="K203" s="44" t="str">
        <f t="shared" si="21"/>
        <v/>
      </c>
      <c r="L203" s="44" t="str">
        <f t="shared" si="21"/>
        <v/>
      </c>
      <c r="M203" s="44" t="str">
        <f t="shared" si="21"/>
        <v/>
      </c>
      <c r="N203" s="44" t="str">
        <f t="shared" si="21"/>
        <v/>
      </c>
      <c r="O203" s="44">
        <f t="shared" si="21"/>
        <v>7</v>
      </c>
      <c r="P203" s="44" t="str">
        <f t="shared" si="21"/>
        <v/>
      </c>
      <c r="Q203" s="53"/>
    </row>
    <row r="204" spans="1:17" ht="14.85" customHeight="1">
      <c r="A204" s="54">
        <v>4</v>
      </c>
      <c r="B204" s="55" t="s">
        <v>87</v>
      </c>
      <c r="C204" s="56" t="str">
        <f>IF(A204="","",VLOOKUP($A$201,Declarations!$A$11:$Y$42,VLOOKUP(A204,Declarations!$A$3:$H$10,6,0),0))</f>
        <v>Garth Francis</v>
      </c>
      <c r="D204" s="57" t="s">
        <v>20</v>
      </c>
      <c r="E204" s="56" t="str">
        <f>IF(A204="","",VLOOKUP(A204,Declarations!$A$3:$H$10,2,0))</f>
        <v>Herne Hill Harriers</v>
      </c>
      <c r="F204" s="58" t="s">
        <v>465</v>
      </c>
      <c r="G204" s="59">
        <v>6</v>
      </c>
      <c r="H204" s="60"/>
      <c r="I204" s="44" t="str">
        <f t="shared" si="21"/>
        <v/>
      </c>
      <c r="J204" s="44" t="str">
        <f t="shared" si="21"/>
        <v/>
      </c>
      <c r="K204" s="44">
        <f t="shared" si="21"/>
        <v>6</v>
      </c>
      <c r="L204" s="44" t="str">
        <f t="shared" si="21"/>
        <v/>
      </c>
      <c r="M204" s="44" t="str">
        <f t="shared" si="21"/>
        <v/>
      </c>
      <c r="N204" s="44" t="str">
        <f t="shared" si="21"/>
        <v/>
      </c>
      <c r="O204" s="44" t="str">
        <f t="shared" si="21"/>
        <v/>
      </c>
      <c r="P204" s="44" t="str">
        <f t="shared" si="21"/>
        <v/>
      </c>
      <c r="Q204" s="53"/>
    </row>
    <row r="205" spans="1:17" ht="14.85" customHeight="1">
      <c r="A205" s="54">
        <v>6</v>
      </c>
      <c r="B205" s="55" t="s">
        <v>88</v>
      </c>
      <c r="C205" s="56" t="str">
        <f>IF(A205="","",VLOOKUP($A$201,Declarations!$A$11:$Y$42,VLOOKUP(A205,Declarations!$A$3:$H$10,6,0),0))</f>
        <v>Marcus Weedon</v>
      </c>
      <c r="D205" s="57" t="str">
        <f>IF(A205="","",VLOOKUP($A$201,Declarations!$A$11:$Y$41,VLOOKUP(A205,Declarations!$A$3:$H$10,7,0),0))</f>
        <v>M35</v>
      </c>
      <c r="E205" s="56" t="str">
        <f>IF(A205="","",VLOOKUP(A205,Declarations!$A$3:$H$10,2,0))</f>
        <v>Metros</v>
      </c>
      <c r="F205" s="58" t="s">
        <v>595</v>
      </c>
      <c r="G205" s="59">
        <v>5</v>
      </c>
      <c r="H205" s="60"/>
      <c r="I205" s="44" t="str">
        <f t="shared" si="21"/>
        <v/>
      </c>
      <c r="J205" s="44" t="str">
        <f t="shared" si="21"/>
        <v/>
      </c>
      <c r="K205" s="44" t="str">
        <f t="shared" si="21"/>
        <v/>
      </c>
      <c r="L205" s="44" t="str">
        <f t="shared" si="21"/>
        <v/>
      </c>
      <c r="M205" s="44">
        <f t="shared" si="21"/>
        <v>5</v>
      </c>
      <c r="N205" s="44" t="str">
        <f t="shared" si="21"/>
        <v/>
      </c>
      <c r="O205" s="44" t="str">
        <f t="shared" si="21"/>
        <v/>
      </c>
      <c r="P205" s="44" t="str">
        <f t="shared" si="21"/>
        <v/>
      </c>
      <c r="Q205" s="53"/>
    </row>
    <row r="206" spans="1:17" ht="14.85" customHeight="1">
      <c r="A206" s="54">
        <v>9</v>
      </c>
      <c r="B206" s="55" t="s">
        <v>89</v>
      </c>
      <c r="C206" s="56" t="str">
        <f>IF(A206="","",VLOOKUP($A$201,Declarations!$A$11:$Y$42,VLOOKUP(A206,Declarations!$A$3:$H$10,6,0),0))</f>
        <v>Alex Guest</v>
      </c>
      <c r="D206" s="57" t="str">
        <f>IF(A206="","",VLOOKUP($A$201,Declarations!$A$11:$Y$41,VLOOKUP(A206,Declarations!$A$3:$H$10,7,0),0))</f>
        <v>M35</v>
      </c>
      <c r="E206" s="56" t="str">
        <f>IF(A206="","",VLOOKUP(A206,Declarations!$A$3:$H$10,2,0))</f>
        <v>Thames Valley Harriers</v>
      </c>
      <c r="F206" s="58" t="s">
        <v>471</v>
      </c>
      <c r="G206" s="59">
        <v>4</v>
      </c>
      <c r="H206" s="60"/>
      <c r="I206" s="44" t="str">
        <f t="shared" si="21"/>
        <v/>
      </c>
      <c r="J206" s="44" t="str">
        <f t="shared" si="21"/>
        <v/>
      </c>
      <c r="K206" s="44" t="str">
        <f t="shared" si="21"/>
        <v/>
      </c>
      <c r="L206" s="44" t="str">
        <f t="shared" si="21"/>
        <v/>
      </c>
      <c r="M206" s="44" t="str">
        <f t="shared" si="21"/>
        <v/>
      </c>
      <c r="N206" s="44" t="str">
        <f t="shared" si="21"/>
        <v/>
      </c>
      <c r="O206" s="44" t="str">
        <f t="shared" si="21"/>
        <v/>
      </c>
      <c r="P206" s="44">
        <f t="shared" si="21"/>
        <v>4</v>
      </c>
      <c r="Q206" s="53"/>
    </row>
    <row r="207" spans="1:17" ht="14.85" customHeight="1">
      <c r="A207" s="54">
        <v>7</v>
      </c>
      <c r="B207" s="55" t="s">
        <v>90</v>
      </c>
      <c r="C207" s="56" t="str">
        <f>IF(A207="","",VLOOKUP($A$201,Declarations!$A$11:$Y$42,VLOOKUP(A207,Declarations!$A$3:$H$10,6,0),0))</f>
        <v>Ian Kwan</v>
      </c>
      <c r="D207" s="57" t="str">
        <f>IF(A207="","",VLOOKUP($A$201,Declarations!$A$11:$Y$41,VLOOKUP(A207,Declarations!$A$3:$H$10,7,0),0))</f>
        <v>M35</v>
      </c>
      <c r="E207" s="56" t="str">
        <f>IF(A207="","",VLOOKUP(A207,Declarations!$A$3:$H$10,2,0))</f>
        <v>Ealing Eagles</v>
      </c>
      <c r="F207" s="58" t="s">
        <v>476</v>
      </c>
      <c r="G207" s="59">
        <v>3</v>
      </c>
      <c r="H207" s="60"/>
      <c r="I207" s="44" t="str">
        <f t="shared" si="21"/>
        <v/>
      </c>
      <c r="J207" s="44" t="str">
        <f t="shared" si="21"/>
        <v/>
      </c>
      <c r="K207" s="44" t="str">
        <f t="shared" si="21"/>
        <v/>
      </c>
      <c r="L207" s="44" t="str">
        <f t="shared" si="21"/>
        <v/>
      </c>
      <c r="M207" s="44" t="str">
        <f t="shared" si="21"/>
        <v/>
      </c>
      <c r="N207" s="44">
        <f t="shared" si="21"/>
        <v>3</v>
      </c>
      <c r="O207" s="44" t="str">
        <f t="shared" si="21"/>
        <v/>
      </c>
      <c r="P207" s="44" t="str">
        <f t="shared" si="21"/>
        <v/>
      </c>
      <c r="Q207" s="53"/>
    </row>
    <row r="208" spans="1:17" ht="14.85" customHeight="1">
      <c r="A208" s="54"/>
      <c r="B208" s="55" t="s">
        <v>91</v>
      </c>
      <c r="C208" s="56" t="str">
        <f>IF(A208="","",VLOOKUP($A$201,Declarations!$A$11:$Y$42,VLOOKUP(A208,Declarations!$A$3:$H$10,6,0),0))</f>
        <v/>
      </c>
      <c r="D208" s="57" t="str">
        <f>IF(A208="","",VLOOKUP($A$201,Declarations!$A$11:$Y$41,VLOOKUP(A208,Declarations!$A$3:$H$10,7,0),0))</f>
        <v/>
      </c>
      <c r="E208" s="56" t="str">
        <f>IF(A208="","",VLOOKUP(A208,Declarations!$A$3:$H$10,2,0))</f>
        <v/>
      </c>
      <c r="F208" s="58"/>
      <c r="G208" s="59">
        <v>2</v>
      </c>
      <c r="H208" s="60"/>
      <c r="I208" s="44" t="str">
        <f t="shared" si="21"/>
        <v/>
      </c>
      <c r="J208" s="44" t="str">
        <f t="shared" si="21"/>
        <v/>
      </c>
      <c r="K208" s="44" t="str">
        <f t="shared" si="21"/>
        <v/>
      </c>
      <c r="L208" s="44" t="str">
        <f t="shared" si="21"/>
        <v/>
      </c>
      <c r="M208" s="44" t="str">
        <f t="shared" si="21"/>
        <v/>
      </c>
      <c r="N208" s="44" t="str">
        <f t="shared" si="21"/>
        <v/>
      </c>
      <c r="O208" s="44" t="str">
        <f t="shared" si="21"/>
        <v/>
      </c>
      <c r="P208" s="44" t="str">
        <f t="shared" si="21"/>
        <v/>
      </c>
      <c r="Q208" s="53"/>
    </row>
    <row r="209" spans="1:17" ht="14.85" customHeight="1">
      <c r="A209" s="54"/>
      <c r="B209" s="55" t="s">
        <v>92</v>
      </c>
      <c r="C209" s="56" t="str">
        <f>IF(A209="","",VLOOKUP($A$201,Declarations!$A$11:$Y$42,VLOOKUP(A209,Declarations!$A$3:$H$10,6,0),0))</f>
        <v/>
      </c>
      <c r="D209" s="57" t="str">
        <f>IF(A209="","",VLOOKUP($A$201,Declarations!$A$11:$Y$41,VLOOKUP(A209,Declarations!$A$3:$H$10,7,0),0))</f>
        <v/>
      </c>
      <c r="E209" s="56" t="str">
        <f>IF(A209="","",VLOOKUP(A209,Declarations!$A$3:$H$10,2,0))</f>
        <v/>
      </c>
      <c r="F209" s="58"/>
      <c r="G209" s="59">
        <v>1</v>
      </c>
      <c r="H209" s="60"/>
      <c r="I209" s="44" t="str">
        <f t="shared" si="21"/>
        <v/>
      </c>
      <c r="J209" s="44" t="str">
        <f t="shared" si="21"/>
        <v/>
      </c>
      <c r="K209" s="44" t="str">
        <f t="shared" si="21"/>
        <v/>
      </c>
      <c r="L209" s="44" t="str">
        <f t="shared" si="21"/>
        <v/>
      </c>
      <c r="M209" s="44" t="str">
        <f t="shared" si="21"/>
        <v/>
      </c>
      <c r="N209" s="44" t="str">
        <f t="shared" si="21"/>
        <v/>
      </c>
      <c r="O209" s="44" t="str">
        <f t="shared" si="21"/>
        <v/>
      </c>
      <c r="P209" s="44" t="str">
        <f t="shared" si="21"/>
        <v/>
      </c>
      <c r="Q209" s="53">
        <f>36-SUM(I202:P209)</f>
        <v>3</v>
      </c>
    </row>
    <row r="210" spans="1:17" ht="14.85" customHeight="1">
      <c r="A210" s="61" t="s">
        <v>41</v>
      </c>
      <c r="B210" s="62"/>
      <c r="C210" s="62" t="s">
        <v>117</v>
      </c>
      <c r="D210" s="66"/>
      <c r="E210" s="66"/>
      <c r="F210" s="68"/>
      <c r="G210" s="66"/>
      <c r="H210" s="67"/>
      <c r="I210" s="53"/>
      <c r="J210" s="53"/>
      <c r="K210" s="53"/>
      <c r="L210" s="53"/>
      <c r="M210" s="53"/>
      <c r="N210" s="53"/>
      <c r="O210" s="53"/>
      <c r="P210" s="53"/>
      <c r="Q210" s="53"/>
    </row>
    <row r="211" spans="1:17" ht="14.85" customHeight="1">
      <c r="A211" s="54">
        <v>5</v>
      </c>
      <c r="B211" s="55" t="s">
        <v>85</v>
      </c>
      <c r="C211" s="56" t="str">
        <f>IF(A211="","",VLOOKUP($A$210,Declarations!$A$11:$Y$42,VLOOKUP(A211,Declarations!$A$3:$H$10,6,0),0))</f>
        <v>Jim Southgate</v>
      </c>
      <c r="D211" s="57" t="str">
        <f>IF(A211="","",VLOOKUP($A$210,Declarations!$A$11:$Y$41,VLOOKUP(A211,Declarations!$A$3:$H$10,7,0),0))</f>
        <v>M50</v>
      </c>
      <c r="E211" s="56" t="str">
        <f>IF(A211="","",VLOOKUP(A211,Declarations!$A$3:$H$10,2,0))</f>
        <v>Hillingdon</v>
      </c>
      <c r="F211" s="58" t="s">
        <v>459</v>
      </c>
      <c r="G211" s="59">
        <v>8</v>
      </c>
      <c r="H211" s="60"/>
      <c r="I211" s="44" t="str">
        <f t="shared" ref="I211:P218" si="22">IF($A211="","",IF($A211=I$12,$G211,""))</f>
        <v/>
      </c>
      <c r="J211" s="44" t="str">
        <f t="shared" si="22"/>
        <v/>
      </c>
      <c r="K211" s="44" t="str">
        <f t="shared" si="22"/>
        <v/>
      </c>
      <c r="L211" s="44">
        <f t="shared" si="22"/>
        <v>8</v>
      </c>
      <c r="M211" s="44" t="str">
        <f t="shared" si="22"/>
        <v/>
      </c>
      <c r="N211" s="44" t="str">
        <f t="shared" si="22"/>
        <v/>
      </c>
      <c r="O211" s="44" t="str">
        <f t="shared" si="22"/>
        <v/>
      </c>
      <c r="P211" s="44" t="str">
        <f t="shared" si="22"/>
        <v/>
      </c>
      <c r="Q211" s="53"/>
    </row>
    <row r="212" spans="1:17" ht="14.85" customHeight="1">
      <c r="A212" s="54">
        <v>9</v>
      </c>
      <c r="B212" s="55" t="s">
        <v>86</v>
      </c>
      <c r="C212" s="56" t="str">
        <f>IF(A212="","",VLOOKUP($A$210,Declarations!$A$11:$Y$42,VLOOKUP(A212,Declarations!$A$3:$H$10,6,0),0))</f>
        <v>Greg Bennett</v>
      </c>
      <c r="D212" s="57" t="str">
        <f>IF(A212="","",VLOOKUP($A$210,Declarations!$A$11:$Y$41,VLOOKUP(A212,Declarations!$A$3:$H$10,7,0),0))</f>
        <v>M50</v>
      </c>
      <c r="E212" s="56" t="str">
        <f>IF(A212="","",VLOOKUP(A212,Declarations!$A$3:$H$10,2,0))</f>
        <v>Thames Valley Harriers</v>
      </c>
      <c r="F212" s="58" t="s">
        <v>596</v>
      </c>
      <c r="G212" s="59">
        <v>7</v>
      </c>
      <c r="H212" s="60"/>
      <c r="I212" s="44" t="str">
        <f t="shared" si="22"/>
        <v/>
      </c>
      <c r="J212" s="44" t="str">
        <f t="shared" si="22"/>
        <v/>
      </c>
      <c r="K212" s="44" t="str">
        <f t="shared" si="22"/>
        <v/>
      </c>
      <c r="L212" s="44" t="str">
        <f t="shared" si="22"/>
        <v/>
      </c>
      <c r="M212" s="44" t="str">
        <f t="shared" si="22"/>
        <v/>
      </c>
      <c r="N212" s="44" t="str">
        <f t="shared" si="22"/>
        <v/>
      </c>
      <c r="O212" s="44" t="str">
        <f t="shared" si="22"/>
        <v/>
      </c>
      <c r="P212" s="44">
        <f t="shared" si="22"/>
        <v>7</v>
      </c>
      <c r="Q212" s="53"/>
    </row>
    <row r="213" spans="1:17" ht="14.85" customHeight="1">
      <c r="A213" s="54">
        <v>6</v>
      </c>
      <c r="B213" s="55" t="s">
        <v>87</v>
      </c>
      <c r="C213" s="56" t="str">
        <f>IF(A213="","",VLOOKUP($A$210,Declarations!$A$11:$Y$42,VLOOKUP(A213,Declarations!$A$3:$H$10,6,0),0))</f>
        <v>Sonny Peart</v>
      </c>
      <c r="D213" s="57" t="str">
        <f>IF(A213="","",VLOOKUP($A$210,Declarations!$A$11:$Y$41,VLOOKUP(A213,Declarations!$A$3:$H$10,7,0),0))</f>
        <v>M55</v>
      </c>
      <c r="E213" s="56" t="str">
        <f>IF(A213="","",VLOOKUP(A213,Declarations!$A$3:$H$10,2,0))</f>
        <v>Metros</v>
      </c>
      <c r="F213" s="58" t="s">
        <v>463</v>
      </c>
      <c r="G213" s="59">
        <v>6</v>
      </c>
      <c r="H213" s="60"/>
      <c r="I213" s="44" t="str">
        <f t="shared" si="22"/>
        <v/>
      </c>
      <c r="J213" s="44" t="str">
        <f t="shared" si="22"/>
        <v/>
      </c>
      <c r="K213" s="44" t="str">
        <f t="shared" si="22"/>
        <v/>
      </c>
      <c r="L213" s="44" t="str">
        <f t="shared" si="22"/>
        <v/>
      </c>
      <c r="M213" s="44">
        <f t="shared" si="22"/>
        <v>6</v>
      </c>
      <c r="N213" s="44" t="str">
        <f t="shared" si="22"/>
        <v/>
      </c>
      <c r="O213" s="44" t="str">
        <f t="shared" si="22"/>
        <v/>
      </c>
      <c r="P213" s="44" t="str">
        <f t="shared" si="22"/>
        <v/>
      </c>
      <c r="Q213" s="53"/>
    </row>
    <row r="214" spans="1:17" ht="14.85" customHeight="1">
      <c r="A214" s="54">
        <v>7</v>
      </c>
      <c r="B214" s="55" t="s">
        <v>88</v>
      </c>
      <c r="C214" s="56" t="str">
        <f>IF(A214="","",VLOOKUP($A$210,Declarations!$A$11:$Y$42,VLOOKUP(A214,Declarations!$A$3:$H$10,6,0),0))</f>
        <v>Mark Worrall</v>
      </c>
      <c r="D214" s="57" t="str">
        <f>IF(A214="","",VLOOKUP($A$210,Declarations!$A$11:$Y$41,VLOOKUP(A214,Declarations!$A$3:$H$10,7,0),0))</f>
        <v>M50</v>
      </c>
      <c r="E214" s="56" t="str">
        <f>IF(A214="","",VLOOKUP(A214,Declarations!$A$3:$H$10,2,0))</f>
        <v>Ealing Eagles</v>
      </c>
      <c r="F214" s="58" t="s">
        <v>467</v>
      </c>
      <c r="G214" s="59">
        <v>5</v>
      </c>
      <c r="H214" s="60"/>
      <c r="I214" s="44" t="str">
        <f t="shared" si="22"/>
        <v/>
      </c>
      <c r="J214" s="44" t="str">
        <f t="shared" si="22"/>
        <v/>
      </c>
      <c r="K214" s="44" t="str">
        <f t="shared" si="22"/>
        <v/>
      </c>
      <c r="L214" s="44" t="str">
        <f t="shared" si="22"/>
        <v/>
      </c>
      <c r="M214" s="44" t="str">
        <f t="shared" si="22"/>
        <v/>
      </c>
      <c r="N214" s="44">
        <f t="shared" si="22"/>
        <v>5</v>
      </c>
      <c r="O214" s="44" t="str">
        <f t="shared" si="22"/>
        <v/>
      </c>
      <c r="P214" s="44" t="str">
        <f t="shared" si="22"/>
        <v/>
      </c>
      <c r="Q214" s="53"/>
    </row>
    <row r="215" spans="1:17" ht="14.85" customHeight="1">
      <c r="A215" s="54">
        <v>4</v>
      </c>
      <c r="B215" s="55" t="s">
        <v>89</v>
      </c>
      <c r="C215" s="56" t="str">
        <f>IF(A215="","",VLOOKUP($A$210,Declarations!$A$11:$Y$42,VLOOKUP(A215,Declarations!$A$3:$H$10,6,0),0))</f>
        <v>Derek Lee</v>
      </c>
      <c r="D215" s="57" t="str">
        <f>IF(A215="","",VLOOKUP($A$210,Declarations!$A$11:$Y$41,VLOOKUP(A215,Declarations!$A$3:$H$10,7,0),0))</f>
        <v>M50</v>
      </c>
      <c r="E215" s="56" t="str">
        <f>IF(A215="","",VLOOKUP(A215,Declarations!$A$3:$H$10,2,0))</f>
        <v>Herne Hill Harriers</v>
      </c>
      <c r="F215" s="58" t="s">
        <v>468</v>
      </c>
      <c r="G215" s="59">
        <v>4</v>
      </c>
      <c r="H215" s="60"/>
      <c r="I215" s="44" t="str">
        <f t="shared" si="22"/>
        <v/>
      </c>
      <c r="J215" s="44" t="str">
        <f t="shared" si="22"/>
        <v/>
      </c>
      <c r="K215" s="44">
        <f t="shared" si="22"/>
        <v>4</v>
      </c>
      <c r="L215" s="44" t="str">
        <f t="shared" si="22"/>
        <v/>
      </c>
      <c r="M215" s="44" t="str">
        <f t="shared" si="22"/>
        <v/>
      </c>
      <c r="N215" s="44" t="str">
        <f t="shared" si="22"/>
        <v/>
      </c>
      <c r="O215" s="44" t="str">
        <f t="shared" si="22"/>
        <v/>
      </c>
      <c r="P215" s="44" t="str">
        <f t="shared" si="22"/>
        <v/>
      </c>
      <c r="Q215" s="53"/>
    </row>
    <row r="216" spans="1:17" ht="14.85" customHeight="1">
      <c r="A216" s="54">
        <v>8</v>
      </c>
      <c r="B216" s="55" t="s">
        <v>90</v>
      </c>
      <c r="C216" s="56" t="str">
        <f>IF(A216="","",VLOOKUP($A$210,Declarations!$A$11:$Y$42,VLOOKUP(A216,Declarations!$A$3:$H$10,6,0),0))</f>
        <v>Alex Malzer</v>
      </c>
      <c r="D216" s="57" t="str">
        <f>IF(A216="","",VLOOKUP($A$210,Declarations!$A$11:$Y$41,VLOOKUP(A216,Declarations!$A$3:$H$10,7,0),0))</f>
        <v>M50</v>
      </c>
      <c r="E216" s="56" t="str">
        <f>IF(A216="","",VLOOKUP(A216,Declarations!$A$3:$H$10,2,0))</f>
        <v>Serpentine</v>
      </c>
      <c r="F216" s="58" t="s">
        <v>475</v>
      </c>
      <c r="G216" s="59">
        <v>3</v>
      </c>
      <c r="H216" s="60"/>
      <c r="I216" s="44" t="str">
        <f t="shared" si="22"/>
        <v/>
      </c>
      <c r="J216" s="44" t="str">
        <f t="shared" si="22"/>
        <v/>
      </c>
      <c r="K216" s="44" t="str">
        <f t="shared" si="22"/>
        <v/>
      </c>
      <c r="L216" s="44" t="str">
        <f t="shared" si="22"/>
        <v/>
      </c>
      <c r="M216" s="44" t="str">
        <f t="shared" si="22"/>
        <v/>
      </c>
      <c r="N216" s="44" t="str">
        <f t="shared" si="22"/>
        <v/>
      </c>
      <c r="O216" s="44">
        <f t="shared" si="22"/>
        <v>3</v>
      </c>
      <c r="P216" s="44" t="str">
        <f t="shared" si="22"/>
        <v/>
      </c>
      <c r="Q216" s="53"/>
    </row>
    <row r="217" spans="1:17" ht="14.85" customHeight="1">
      <c r="A217" s="54"/>
      <c r="B217" s="55" t="s">
        <v>91</v>
      </c>
      <c r="C217" s="56" t="str">
        <f>IF(A217="","",VLOOKUP($A$210,Declarations!$A$11:$Y$42,VLOOKUP(A217,Declarations!$A$3:$H$10,6,0),0))</f>
        <v/>
      </c>
      <c r="D217" s="57" t="str">
        <f>IF(A217="","",VLOOKUP($A$210,Declarations!$A$11:$Y$41,VLOOKUP(A217,Declarations!$A$3:$H$10,7,0),0))</f>
        <v/>
      </c>
      <c r="E217" s="56" t="str">
        <f>IF(A217="","",VLOOKUP(A217,Declarations!$A$3:$H$10,2,0))</f>
        <v/>
      </c>
      <c r="F217" s="58"/>
      <c r="G217" s="59">
        <v>2</v>
      </c>
      <c r="H217" s="60"/>
      <c r="I217" s="44" t="str">
        <f t="shared" si="22"/>
        <v/>
      </c>
      <c r="J217" s="44" t="str">
        <f t="shared" si="22"/>
        <v/>
      </c>
      <c r="K217" s="44" t="str">
        <f t="shared" si="22"/>
        <v/>
      </c>
      <c r="L217" s="44" t="str">
        <f t="shared" si="22"/>
        <v/>
      </c>
      <c r="M217" s="44" t="str">
        <f t="shared" si="22"/>
        <v/>
      </c>
      <c r="N217" s="44" t="str">
        <f t="shared" si="22"/>
        <v/>
      </c>
      <c r="O217" s="44" t="str">
        <f t="shared" si="22"/>
        <v/>
      </c>
      <c r="P217" s="44" t="str">
        <f t="shared" si="22"/>
        <v/>
      </c>
      <c r="Q217" s="53"/>
    </row>
    <row r="218" spans="1:17" ht="14.85" customHeight="1">
      <c r="A218" s="54"/>
      <c r="B218" s="55" t="s">
        <v>92</v>
      </c>
      <c r="C218" s="56" t="str">
        <f>IF(A218="","",VLOOKUP($A$210,Declarations!$A$11:$Y$42,VLOOKUP(A218,Declarations!$A$3:$H$10,6,0),0))</f>
        <v/>
      </c>
      <c r="D218" s="57" t="str">
        <f>IF(A218="","",VLOOKUP($A$210,Declarations!$A$11:$Y$41,VLOOKUP(A218,Declarations!$A$3:$H$10,7,0),0))</f>
        <v/>
      </c>
      <c r="E218" s="56" t="str">
        <f>IF(A218="","",VLOOKUP(A218,Declarations!$A$3:$H$10,2,0))</f>
        <v/>
      </c>
      <c r="F218" s="58"/>
      <c r="G218" s="59">
        <v>1</v>
      </c>
      <c r="H218" s="60"/>
      <c r="I218" s="44" t="str">
        <f t="shared" si="22"/>
        <v/>
      </c>
      <c r="J218" s="44" t="str">
        <f t="shared" si="22"/>
        <v/>
      </c>
      <c r="K218" s="44" t="str">
        <f t="shared" si="22"/>
        <v/>
      </c>
      <c r="L218" s="44" t="str">
        <f t="shared" si="22"/>
        <v/>
      </c>
      <c r="M218" s="44" t="str">
        <f t="shared" si="22"/>
        <v/>
      </c>
      <c r="N218" s="44" t="str">
        <f t="shared" si="22"/>
        <v/>
      </c>
      <c r="O218" s="44" t="str">
        <f t="shared" si="22"/>
        <v/>
      </c>
      <c r="P218" s="44" t="str">
        <f t="shared" si="22"/>
        <v/>
      </c>
      <c r="Q218" s="53">
        <f>36-SUM(I211:P218)</f>
        <v>3</v>
      </c>
    </row>
    <row r="219" spans="1:17" ht="14.85" customHeight="1">
      <c r="A219" s="61" t="s">
        <v>42</v>
      </c>
      <c r="B219" s="62"/>
      <c r="C219" s="62" t="s">
        <v>118</v>
      </c>
      <c r="D219" s="66"/>
      <c r="E219" s="66"/>
      <c r="F219" s="68"/>
      <c r="G219" s="66"/>
      <c r="H219" s="67"/>
      <c r="I219" s="53"/>
      <c r="J219" s="53"/>
      <c r="K219" s="53"/>
      <c r="L219" s="53"/>
      <c r="M219" s="53"/>
      <c r="N219" s="53"/>
      <c r="O219" s="53"/>
      <c r="P219" s="53"/>
      <c r="Q219" s="53"/>
    </row>
    <row r="220" spans="1:17" ht="14.85" customHeight="1">
      <c r="A220" s="54">
        <v>8</v>
      </c>
      <c r="B220" s="55" t="s">
        <v>85</v>
      </c>
      <c r="C220" s="56" t="str">
        <f>IF(A220="","",VLOOKUP($A$219,Declarations!$A$11:$Y$42,VLOOKUP(A220,Declarations!$A$3:$H$10,6,0),0))</f>
        <v>Tony Richards</v>
      </c>
      <c r="D220" s="57" t="str">
        <f>IF(A220="","",VLOOKUP($A$219,Declarations!$A$11:$Y$41,VLOOKUP(A220,Declarations!$A$3:$H$10,7,0),0))</f>
        <v>M60</v>
      </c>
      <c r="E220" s="56" t="str">
        <f>IF(A220="","",VLOOKUP(A220,Declarations!$A$3:$H$10,2,0))</f>
        <v>Serpentine</v>
      </c>
      <c r="F220" s="58" t="s">
        <v>461</v>
      </c>
      <c r="G220" s="59">
        <v>8</v>
      </c>
      <c r="H220" s="60"/>
      <c r="I220" s="44" t="str">
        <f t="shared" ref="I220:P227" si="23">IF($A220="","",IF($A220=I$12,$G220,""))</f>
        <v/>
      </c>
      <c r="J220" s="44" t="str">
        <f t="shared" si="23"/>
        <v/>
      </c>
      <c r="K220" s="44" t="str">
        <f t="shared" si="23"/>
        <v/>
      </c>
      <c r="L220" s="44" t="str">
        <f t="shared" si="23"/>
        <v/>
      </c>
      <c r="M220" s="44" t="str">
        <f t="shared" si="23"/>
        <v/>
      </c>
      <c r="N220" s="44" t="str">
        <f t="shared" si="23"/>
        <v/>
      </c>
      <c r="O220" s="44">
        <f t="shared" si="23"/>
        <v>8</v>
      </c>
      <c r="P220" s="44" t="str">
        <f t="shared" si="23"/>
        <v/>
      </c>
      <c r="Q220" s="53"/>
    </row>
    <row r="221" spans="1:17" ht="14.85" customHeight="1">
      <c r="A221" s="54">
        <v>5</v>
      </c>
      <c r="B221" s="55" t="s">
        <v>86</v>
      </c>
      <c r="C221" s="56" t="str">
        <f>IF(A221="","",VLOOKUP($A$219,Declarations!$A$11:$Y$42,VLOOKUP(A221,Declarations!$A$3:$H$10,6,0),0))</f>
        <v>Keith Seldon</v>
      </c>
      <c r="D221" s="57" t="str">
        <f>IF(A221="","",VLOOKUP($A$219,Declarations!$A$11:$Y$41,VLOOKUP(A221,Declarations!$A$3:$H$10,7,0),0))</f>
        <v>M60</v>
      </c>
      <c r="E221" s="56" t="str">
        <f>IF(A221="","",VLOOKUP(A221,Declarations!$A$3:$H$10,2,0))</f>
        <v>Hillingdon</v>
      </c>
      <c r="F221" s="58" t="s">
        <v>462</v>
      </c>
      <c r="G221" s="59">
        <v>7</v>
      </c>
      <c r="H221" s="60"/>
      <c r="I221" s="44" t="str">
        <f t="shared" si="23"/>
        <v/>
      </c>
      <c r="J221" s="44" t="str">
        <f t="shared" si="23"/>
        <v/>
      </c>
      <c r="K221" s="44" t="str">
        <f t="shared" si="23"/>
        <v/>
      </c>
      <c r="L221" s="44">
        <f t="shared" si="23"/>
        <v>7</v>
      </c>
      <c r="M221" s="44" t="str">
        <f t="shared" si="23"/>
        <v/>
      </c>
      <c r="N221" s="44" t="str">
        <f t="shared" si="23"/>
        <v/>
      </c>
      <c r="O221" s="44" t="str">
        <f t="shared" si="23"/>
        <v/>
      </c>
      <c r="P221" s="44" t="str">
        <f t="shared" si="23"/>
        <v/>
      </c>
      <c r="Q221" s="53"/>
    </row>
    <row r="222" spans="1:17" ht="14.85" customHeight="1">
      <c r="A222" s="54">
        <v>4</v>
      </c>
      <c r="B222" s="55" t="s">
        <v>87</v>
      </c>
      <c r="C222" s="56" t="str">
        <f>IF(A222="","",VLOOKUP($A$219,Declarations!$A$11:$Y$42,VLOOKUP(A222,Declarations!$A$3:$H$10,6,0),0))</f>
        <v>Chris Carden</v>
      </c>
      <c r="D222" s="57" t="str">
        <f>IF(A222="","",VLOOKUP($A$219,Declarations!$A$11:$Y$41,VLOOKUP(A222,Declarations!$A$3:$H$10,7,0),0))</f>
        <v>M60</v>
      </c>
      <c r="E222" s="56" t="str">
        <f>IF(A222="","",VLOOKUP(A222,Declarations!$A$3:$H$10,2,0))</f>
        <v>Herne Hill Harriers</v>
      </c>
      <c r="F222" s="58" t="s">
        <v>597</v>
      </c>
      <c r="G222" s="59">
        <v>6</v>
      </c>
      <c r="H222" s="60"/>
      <c r="I222" s="44" t="str">
        <f t="shared" si="23"/>
        <v/>
      </c>
      <c r="J222" s="44" t="str">
        <f t="shared" si="23"/>
        <v/>
      </c>
      <c r="K222" s="44">
        <f t="shared" si="23"/>
        <v>6</v>
      </c>
      <c r="L222" s="44" t="str">
        <f t="shared" si="23"/>
        <v/>
      </c>
      <c r="M222" s="44" t="str">
        <f t="shared" si="23"/>
        <v/>
      </c>
      <c r="N222" s="44" t="str">
        <f t="shared" si="23"/>
        <v/>
      </c>
      <c r="O222" s="44" t="str">
        <f t="shared" si="23"/>
        <v/>
      </c>
      <c r="P222" s="44" t="str">
        <f t="shared" si="23"/>
        <v/>
      </c>
      <c r="Q222" s="53"/>
    </row>
    <row r="223" spans="1:17" ht="14.85" customHeight="1">
      <c r="A223" s="54">
        <v>6</v>
      </c>
      <c r="B223" s="55" t="s">
        <v>88</v>
      </c>
      <c r="C223" s="56" t="str">
        <f>IF(A223="","",VLOOKUP($A$219,Declarations!$A$11:$Y$42,VLOOKUP(A223,Declarations!$A$3:$H$10,6,0),0))</f>
        <v>Kevin Smart</v>
      </c>
      <c r="D223" s="57" t="str">
        <f>IF(A223="","",VLOOKUP($A$219,Declarations!$A$11:$Y$41,VLOOKUP(A223,Declarations!$A$3:$H$10,7,0),0))</f>
        <v>M60</v>
      </c>
      <c r="E223" s="56" t="str">
        <f>IF(A223="","",VLOOKUP(A223,Declarations!$A$3:$H$10,2,0))</f>
        <v>Metros</v>
      </c>
      <c r="F223" s="58" t="s">
        <v>470</v>
      </c>
      <c r="G223" s="59">
        <v>5</v>
      </c>
      <c r="H223" s="60"/>
      <c r="I223" s="44" t="str">
        <f t="shared" si="23"/>
        <v/>
      </c>
      <c r="J223" s="44" t="str">
        <f t="shared" si="23"/>
        <v/>
      </c>
      <c r="K223" s="44" t="str">
        <f t="shared" si="23"/>
        <v/>
      </c>
      <c r="L223" s="44" t="str">
        <f t="shared" si="23"/>
        <v/>
      </c>
      <c r="M223" s="44">
        <f t="shared" si="23"/>
        <v>5</v>
      </c>
      <c r="N223" s="44" t="str">
        <f t="shared" si="23"/>
        <v/>
      </c>
      <c r="O223" s="44" t="str">
        <f t="shared" si="23"/>
        <v/>
      </c>
      <c r="P223" s="44" t="str">
        <f t="shared" si="23"/>
        <v/>
      </c>
      <c r="Q223" s="53"/>
    </row>
    <row r="224" spans="1:17" ht="14.85" customHeight="1">
      <c r="A224" s="54">
        <v>2</v>
      </c>
      <c r="B224" s="55" t="s">
        <v>89</v>
      </c>
      <c r="C224" s="56" t="str">
        <f>IF(A224="","",VLOOKUP($A$219,Declarations!$A$11:$Y$42,VLOOKUP(A224,Declarations!$A$3:$H$10,6,0),0))</f>
        <v>Steve Hillier</v>
      </c>
      <c r="D224" s="57" t="str">
        <f>IF(A224="","",VLOOKUP($A$219,Declarations!$A$11:$Y$41,VLOOKUP(A224,Declarations!$A$3:$H$10,7,0),0))</f>
        <v>M65</v>
      </c>
      <c r="E224" s="56" t="str">
        <f>IF(A224="","",VLOOKUP(A224,Declarations!$A$3:$H$10,2,0))</f>
        <v>British Airways</v>
      </c>
      <c r="F224" s="58" t="s">
        <v>473</v>
      </c>
      <c r="G224" s="59">
        <v>4</v>
      </c>
      <c r="H224" s="60"/>
      <c r="I224" s="44">
        <f t="shared" si="23"/>
        <v>4</v>
      </c>
      <c r="J224" s="44" t="str">
        <f t="shared" si="23"/>
        <v/>
      </c>
      <c r="K224" s="44" t="str">
        <f t="shared" si="23"/>
        <v/>
      </c>
      <c r="L224" s="44" t="str">
        <f t="shared" si="23"/>
        <v/>
      </c>
      <c r="M224" s="44" t="str">
        <f t="shared" si="23"/>
        <v/>
      </c>
      <c r="N224" s="44" t="str">
        <f t="shared" si="23"/>
        <v/>
      </c>
      <c r="O224" s="44" t="str">
        <f t="shared" si="23"/>
        <v/>
      </c>
      <c r="P224" s="44" t="str">
        <f t="shared" si="23"/>
        <v/>
      </c>
      <c r="Q224" s="53"/>
    </row>
    <row r="225" spans="1:17" ht="14.85" customHeight="1">
      <c r="A225" s="54">
        <v>9</v>
      </c>
      <c r="B225" s="55" t="s">
        <v>90</v>
      </c>
      <c r="C225" s="56" t="str">
        <f>IF(A225="","",VLOOKUP($A$219,Declarations!$A$11:$Y$42,VLOOKUP(A225,Declarations!$A$3:$H$10,6,0),0))</f>
        <v>Kevin McAleer</v>
      </c>
      <c r="D225" s="57" t="str">
        <f>IF(A225="","",VLOOKUP($A$219,Declarations!$A$11:$Y$41,VLOOKUP(A225,Declarations!$A$3:$H$10,7,0),0))</f>
        <v>M60</v>
      </c>
      <c r="E225" s="56" t="str">
        <f>IF(A225="","",VLOOKUP(A225,Declarations!$A$3:$H$10,2,0))</f>
        <v>Thames Valley Harriers</v>
      </c>
      <c r="F225" s="58" t="s">
        <v>474</v>
      </c>
      <c r="G225" s="59">
        <v>3</v>
      </c>
      <c r="H225" s="60"/>
      <c r="I225" s="44" t="str">
        <f t="shared" si="23"/>
        <v/>
      </c>
      <c r="J225" s="44" t="str">
        <f t="shared" si="23"/>
        <v/>
      </c>
      <c r="K225" s="44" t="str">
        <f t="shared" si="23"/>
        <v/>
      </c>
      <c r="L225" s="44" t="str">
        <f t="shared" si="23"/>
        <v/>
      </c>
      <c r="M225" s="44" t="str">
        <f t="shared" si="23"/>
        <v/>
      </c>
      <c r="N225" s="44" t="str">
        <f t="shared" si="23"/>
        <v/>
      </c>
      <c r="O225" s="44" t="str">
        <f t="shared" si="23"/>
        <v/>
      </c>
      <c r="P225" s="44">
        <f t="shared" si="23"/>
        <v>3</v>
      </c>
      <c r="Q225" s="53"/>
    </row>
    <row r="226" spans="1:17" ht="14.85" customHeight="1">
      <c r="A226" s="54"/>
      <c r="B226" s="55" t="s">
        <v>91</v>
      </c>
      <c r="C226" s="56" t="str">
        <f>IF(A226="","",VLOOKUP($A$219,Declarations!$A$11:$Y$42,VLOOKUP(A226,Declarations!$A$3:$H$10,6,0),0))</f>
        <v/>
      </c>
      <c r="D226" s="57" t="str">
        <f>IF(A226="","",VLOOKUP($A$219,Declarations!$A$11:$Y$41,VLOOKUP(A226,Declarations!$A$3:$H$10,7,0),0))</f>
        <v/>
      </c>
      <c r="E226" s="56" t="str">
        <f>IF(A226="","",VLOOKUP(A226,Declarations!$A$3:$H$10,2,0))</f>
        <v/>
      </c>
      <c r="F226" s="58"/>
      <c r="G226" s="59">
        <v>2</v>
      </c>
      <c r="H226" s="60"/>
      <c r="I226" s="44" t="str">
        <f t="shared" si="23"/>
        <v/>
      </c>
      <c r="J226" s="44" t="str">
        <f t="shared" si="23"/>
        <v/>
      </c>
      <c r="K226" s="44" t="str">
        <f t="shared" si="23"/>
        <v/>
      </c>
      <c r="L226" s="44" t="str">
        <f t="shared" si="23"/>
        <v/>
      </c>
      <c r="M226" s="44" t="str">
        <f t="shared" si="23"/>
        <v/>
      </c>
      <c r="N226" s="44" t="str">
        <f t="shared" si="23"/>
        <v/>
      </c>
      <c r="O226" s="44" t="str">
        <f t="shared" si="23"/>
        <v/>
      </c>
      <c r="P226" s="44" t="str">
        <f t="shared" si="23"/>
        <v/>
      </c>
      <c r="Q226" s="53"/>
    </row>
    <row r="227" spans="1:17" ht="14.85" customHeight="1">
      <c r="A227" s="54"/>
      <c r="B227" s="55" t="s">
        <v>92</v>
      </c>
      <c r="C227" s="56" t="str">
        <f>IF(A227="","",VLOOKUP($A$219,Declarations!$A$11:$Y$42,VLOOKUP(A227,Declarations!$A$3:$H$10,6,0),0))</f>
        <v/>
      </c>
      <c r="D227" s="57" t="str">
        <f>IF(A227="","",VLOOKUP($A$219,Declarations!$A$11:$Y$41,VLOOKUP(A227,Declarations!$A$3:$H$10,7,0),0))</f>
        <v/>
      </c>
      <c r="E227" s="56" t="str">
        <f>IF(A227="","",VLOOKUP(A227,Declarations!$A$3:$H$10,2,0))</f>
        <v/>
      </c>
      <c r="F227" s="58"/>
      <c r="G227" s="59">
        <v>1</v>
      </c>
      <c r="H227" s="60"/>
      <c r="I227" s="44" t="str">
        <f t="shared" si="23"/>
        <v/>
      </c>
      <c r="J227" s="44" t="str">
        <f t="shared" si="23"/>
        <v/>
      </c>
      <c r="K227" s="44" t="str">
        <f t="shared" si="23"/>
        <v/>
      </c>
      <c r="L227" s="44" t="str">
        <f t="shared" si="23"/>
        <v/>
      </c>
      <c r="M227" s="44" t="str">
        <f t="shared" si="23"/>
        <v/>
      </c>
      <c r="N227" s="44" t="str">
        <f t="shared" si="23"/>
        <v/>
      </c>
      <c r="O227" s="44" t="str">
        <f t="shared" si="23"/>
        <v/>
      </c>
      <c r="P227" s="44" t="str">
        <f t="shared" si="23"/>
        <v/>
      </c>
      <c r="Q227" s="53">
        <f>36-SUM(I220:P227)</f>
        <v>3</v>
      </c>
    </row>
    <row r="228" spans="1:17" ht="14.85" customHeight="1">
      <c r="A228" s="61" t="s">
        <v>43</v>
      </c>
      <c r="B228" s="62"/>
      <c r="C228" s="62" t="s">
        <v>119</v>
      </c>
      <c r="D228" s="66"/>
      <c r="E228" s="66"/>
      <c r="F228" s="68"/>
      <c r="G228" s="66"/>
      <c r="H228" s="67"/>
      <c r="I228" s="53"/>
      <c r="J228" s="53"/>
      <c r="K228" s="53"/>
      <c r="L228" s="53"/>
      <c r="M228" s="53"/>
      <c r="N228" s="53"/>
      <c r="O228" s="53"/>
      <c r="P228" s="53"/>
      <c r="Q228" s="53"/>
    </row>
    <row r="229" spans="1:17" ht="14.85" customHeight="1">
      <c r="A229" s="54">
        <v>9</v>
      </c>
      <c r="B229" s="55" t="s">
        <v>85</v>
      </c>
      <c r="C229" s="56" t="str">
        <f>IF(A229="","",VLOOKUP($A$228,Declarations!$A$11:$Y$42,VLOOKUP(A229,Declarations!$A$3:$H$10,6,0),0))</f>
        <v>Stanislav Vilga</v>
      </c>
      <c r="D229" s="57" t="str">
        <f>IF(A229="","",VLOOKUP($A$228,Declarations!$A$11:$Y$41,VLOOKUP(A229,Declarations!$A$3:$H$10,7,0),0))</f>
        <v>M35</v>
      </c>
      <c r="E229" s="56" t="str">
        <f>IF(A229="","",VLOOKUP(A229,Declarations!$A$3:$H$10,2,0))</f>
        <v>Thames Valley Harriers</v>
      </c>
      <c r="F229" s="58" t="s">
        <v>587</v>
      </c>
      <c r="G229" s="59">
        <v>8</v>
      </c>
      <c r="H229" s="60"/>
      <c r="I229" s="44" t="str">
        <f t="shared" ref="I229:P236" si="24">IF($A229="","",IF($A229=I$12,$G229,""))</f>
        <v/>
      </c>
      <c r="J229" s="44" t="str">
        <f t="shared" si="24"/>
        <v/>
      </c>
      <c r="K229" s="44" t="str">
        <f t="shared" si="24"/>
        <v/>
      </c>
      <c r="L229" s="44" t="str">
        <f t="shared" si="24"/>
        <v/>
      </c>
      <c r="M229" s="44" t="str">
        <f t="shared" si="24"/>
        <v/>
      </c>
      <c r="N229" s="44" t="str">
        <f t="shared" si="24"/>
        <v/>
      </c>
      <c r="O229" s="44" t="str">
        <f t="shared" si="24"/>
        <v/>
      </c>
      <c r="P229" s="44">
        <f t="shared" si="24"/>
        <v>8</v>
      </c>
      <c r="Q229" s="53"/>
    </row>
    <row r="230" spans="1:17" ht="14.85" customHeight="1">
      <c r="A230" s="54">
        <v>5</v>
      </c>
      <c r="B230" s="55" t="s">
        <v>86</v>
      </c>
      <c r="C230" s="56" t="str">
        <f>IF(A230="","",VLOOKUP($A$228,Declarations!$A$11:$Y$42,VLOOKUP(A230,Declarations!$A$3:$H$10,6,0),0))</f>
        <v>Vaughan Ramsay</v>
      </c>
      <c r="D230" s="57" t="str">
        <f>IF(A230="","",VLOOKUP($A$228,Declarations!$A$11:$Y$41,VLOOKUP(A230,Declarations!$A$3:$H$10,7,0),0))</f>
        <v>M45</v>
      </c>
      <c r="E230" s="56" t="str">
        <f>IF(A230="","",VLOOKUP(A230,Declarations!$A$3:$H$10,2,0))</f>
        <v>Hillingdon</v>
      </c>
      <c r="F230" s="58" t="s">
        <v>544</v>
      </c>
      <c r="G230" s="59">
        <v>7</v>
      </c>
      <c r="H230" s="60"/>
      <c r="I230" s="44" t="str">
        <f t="shared" si="24"/>
        <v/>
      </c>
      <c r="J230" s="44" t="str">
        <f t="shared" si="24"/>
        <v/>
      </c>
      <c r="K230" s="44" t="str">
        <f t="shared" si="24"/>
        <v/>
      </c>
      <c r="L230" s="44">
        <f t="shared" si="24"/>
        <v>7</v>
      </c>
      <c r="M230" s="44" t="str">
        <f t="shared" si="24"/>
        <v/>
      </c>
      <c r="N230" s="44" t="str">
        <f t="shared" si="24"/>
        <v/>
      </c>
      <c r="O230" s="44" t="str">
        <f t="shared" si="24"/>
        <v/>
      </c>
      <c r="P230" s="44" t="str">
        <f t="shared" si="24"/>
        <v/>
      </c>
      <c r="Q230" s="53"/>
    </row>
    <row r="231" spans="1:17" ht="14.85" customHeight="1">
      <c r="A231" s="54">
        <v>8</v>
      </c>
      <c r="B231" s="55" t="s">
        <v>87</v>
      </c>
      <c r="C231" s="56" t="str">
        <f>IF(A231="","",VLOOKUP($A$228,Declarations!$A$11:$Y$42,VLOOKUP(A231,Declarations!$A$3:$H$10,6,0),0))</f>
        <v>Tom McKelvey</v>
      </c>
      <c r="D231" s="57" t="str">
        <f>IF(A231="","",VLOOKUP($A$228,Declarations!$A$11:$Y$41,VLOOKUP(A231,Declarations!$A$3:$H$10,7,0),0))</f>
        <v>M45</v>
      </c>
      <c r="E231" s="56" t="str">
        <f>IF(A231="","",VLOOKUP(A231,Declarations!$A$3:$H$10,2,0))</f>
        <v>Serpentine</v>
      </c>
      <c r="F231" s="58" t="s">
        <v>544</v>
      </c>
      <c r="G231" s="59">
        <v>6</v>
      </c>
      <c r="H231" s="60"/>
      <c r="I231" s="44" t="str">
        <f t="shared" si="24"/>
        <v/>
      </c>
      <c r="J231" s="44" t="str">
        <f t="shared" si="24"/>
        <v/>
      </c>
      <c r="K231" s="44" t="str">
        <f t="shared" si="24"/>
        <v/>
      </c>
      <c r="L231" s="44" t="str">
        <f t="shared" si="24"/>
        <v/>
      </c>
      <c r="M231" s="44" t="str">
        <f t="shared" si="24"/>
        <v/>
      </c>
      <c r="N231" s="44" t="str">
        <f t="shared" si="24"/>
        <v/>
      </c>
      <c r="O231" s="44">
        <f t="shared" si="24"/>
        <v>6</v>
      </c>
      <c r="P231" s="44" t="str">
        <f t="shared" si="24"/>
        <v/>
      </c>
      <c r="Q231" s="53"/>
    </row>
    <row r="232" spans="1:17" ht="14.85" customHeight="1">
      <c r="A232" s="54">
        <v>4</v>
      </c>
      <c r="B232" s="55" t="s">
        <v>88</v>
      </c>
      <c r="C232" s="56" t="str">
        <f>IF(A232="","",VLOOKUP($A$228,Declarations!$A$11:$Y$42,VLOOKUP(A232,Declarations!$A$3:$H$10,6,0),0))</f>
        <v>Garth Francis</v>
      </c>
      <c r="D232" s="57" t="s">
        <v>20</v>
      </c>
      <c r="E232" s="56" t="str">
        <f>IF(A232="","",VLOOKUP(A232,Declarations!$A$3:$H$10,2,0))</f>
        <v>Herne Hill Harriers</v>
      </c>
      <c r="F232" s="58" t="s">
        <v>472</v>
      </c>
      <c r="G232" s="59">
        <v>5</v>
      </c>
      <c r="H232" s="60"/>
      <c r="I232" s="44" t="str">
        <f t="shared" si="24"/>
        <v/>
      </c>
      <c r="J232" s="44" t="str">
        <f t="shared" si="24"/>
        <v/>
      </c>
      <c r="K232" s="44">
        <f t="shared" si="24"/>
        <v>5</v>
      </c>
      <c r="L232" s="44" t="str">
        <f t="shared" si="24"/>
        <v/>
      </c>
      <c r="M232" s="44" t="str">
        <f t="shared" si="24"/>
        <v/>
      </c>
      <c r="N232" s="44" t="str">
        <f t="shared" si="24"/>
        <v/>
      </c>
      <c r="O232" s="44" t="str">
        <f t="shared" si="24"/>
        <v/>
      </c>
      <c r="P232" s="44" t="str">
        <f t="shared" si="24"/>
        <v/>
      </c>
      <c r="Q232" s="53"/>
    </row>
    <row r="233" spans="1:17" ht="14.85" customHeight="1">
      <c r="A233" s="54"/>
      <c r="B233" s="55" t="s">
        <v>89</v>
      </c>
      <c r="C233" s="56" t="str">
        <f>IF(A233="","",VLOOKUP($A$228,Declarations!$A$11:$Y$42,VLOOKUP(A233,Declarations!$A$3:$H$10,6,0),0))</f>
        <v/>
      </c>
      <c r="D233" s="57" t="str">
        <f>IF(A233="","",VLOOKUP($A$228,Declarations!$A$11:$Y$41,VLOOKUP(A233,Declarations!$A$3:$H$10,7,0),0))</f>
        <v/>
      </c>
      <c r="E233" s="56" t="str">
        <f>IF(A233="","",VLOOKUP(A233,Declarations!$A$3:$H$10,2,0))</f>
        <v/>
      </c>
      <c r="F233" s="58"/>
      <c r="G233" s="59">
        <v>4</v>
      </c>
      <c r="H233" s="60"/>
      <c r="I233" s="44" t="str">
        <f t="shared" si="24"/>
        <v/>
      </c>
      <c r="J233" s="44" t="str">
        <f t="shared" si="24"/>
        <v/>
      </c>
      <c r="K233" s="44" t="str">
        <f t="shared" si="24"/>
        <v/>
      </c>
      <c r="L233" s="44" t="str">
        <f t="shared" si="24"/>
        <v/>
      </c>
      <c r="M233" s="44" t="str">
        <f t="shared" si="24"/>
        <v/>
      </c>
      <c r="N233" s="44" t="str">
        <f t="shared" si="24"/>
        <v/>
      </c>
      <c r="O233" s="44" t="str">
        <f t="shared" si="24"/>
        <v/>
      </c>
      <c r="P233" s="44" t="str">
        <f t="shared" si="24"/>
        <v/>
      </c>
      <c r="Q233" s="53"/>
    </row>
    <row r="234" spans="1:17" ht="14.85" customHeight="1">
      <c r="A234" s="54"/>
      <c r="B234" s="55" t="s">
        <v>90</v>
      </c>
      <c r="C234" s="56" t="str">
        <f>IF(A234="","",VLOOKUP($A$228,Declarations!$A$11:$Y$42,VLOOKUP(A234,Declarations!$A$3:$H$10,6,0),0))</f>
        <v/>
      </c>
      <c r="D234" s="57" t="str">
        <f>IF(A234="","",VLOOKUP($A$228,Declarations!$A$11:$Y$41,VLOOKUP(A234,Declarations!$A$3:$H$10,7,0),0))</f>
        <v/>
      </c>
      <c r="E234" s="56" t="str">
        <f>IF(A234="","",VLOOKUP(A234,Declarations!$A$3:$H$10,2,0))</f>
        <v/>
      </c>
      <c r="F234" s="58"/>
      <c r="G234" s="59">
        <v>3</v>
      </c>
      <c r="H234" s="60"/>
      <c r="I234" s="44" t="str">
        <f t="shared" si="24"/>
        <v/>
      </c>
      <c r="J234" s="44" t="str">
        <f t="shared" si="24"/>
        <v/>
      </c>
      <c r="K234" s="44" t="str">
        <f t="shared" si="24"/>
        <v/>
      </c>
      <c r="L234" s="44" t="str">
        <f t="shared" si="24"/>
        <v/>
      </c>
      <c r="M234" s="44" t="str">
        <f t="shared" si="24"/>
        <v/>
      </c>
      <c r="N234" s="44" t="str">
        <f t="shared" si="24"/>
        <v/>
      </c>
      <c r="O234" s="44" t="str">
        <f t="shared" si="24"/>
        <v/>
      </c>
      <c r="P234" s="44" t="str">
        <f t="shared" si="24"/>
        <v/>
      </c>
      <c r="Q234" s="53"/>
    </row>
    <row r="235" spans="1:17" ht="14.85" customHeight="1">
      <c r="A235" s="54"/>
      <c r="B235" s="55" t="s">
        <v>91</v>
      </c>
      <c r="C235" s="56" t="str">
        <f>IF(A235="","",VLOOKUP($A$228,Declarations!$A$11:$Y$42,VLOOKUP(A235,Declarations!$A$3:$H$10,6,0),0))</f>
        <v/>
      </c>
      <c r="D235" s="57" t="str">
        <f>IF(A235="","",VLOOKUP($A$228,Declarations!$A$11:$Y$41,VLOOKUP(A235,Declarations!$A$3:$H$10,7,0),0))</f>
        <v/>
      </c>
      <c r="E235" s="56" t="str">
        <f>IF(A235="","",VLOOKUP(A235,Declarations!$A$3:$H$10,2,0))</f>
        <v/>
      </c>
      <c r="F235" s="58"/>
      <c r="G235" s="59">
        <v>2</v>
      </c>
      <c r="H235" s="60"/>
      <c r="I235" s="44" t="str">
        <f t="shared" si="24"/>
        <v/>
      </c>
      <c r="J235" s="44" t="str">
        <f t="shared" si="24"/>
        <v/>
      </c>
      <c r="K235" s="44" t="str">
        <f t="shared" si="24"/>
        <v/>
      </c>
      <c r="L235" s="44" t="str">
        <f t="shared" si="24"/>
        <v/>
      </c>
      <c r="M235" s="44" t="str">
        <f t="shared" si="24"/>
        <v/>
      </c>
      <c r="N235" s="44" t="str">
        <f t="shared" si="24"/>
        <v/>
      </c>
      <c r="O235" s="44" t="str">
        <f t="shared" si="24"/>
        <v/>
      </c>
      <c r="P235" s="44" t="str">
        <f t="shared" si="24"/>
        <v/>
      </c>
      <c r="Q235" s="53"/>
    </row>
    <row r="236" spans="1:17" ht="14.85" customHeight="1">
      <c r="A236" s="54"/>
      <c r="B236" s="55" t="s">
        <v>92</v>
      </c>
      <c r="C236" s="56" t="str">
        <f>IF(A236="","",VLOOKUP($A$228,Declarations!$A$11:$Y$42,VLOOKUP(A236,Declarations!$A$3:$H$10,6,0),0))</f>
        <v/>
      </c>
      <c r="D236" s="57" t="str">
        <f>IF(A236="","",VLOOKUP($A$228,Declarations!$A$11:$Y$41,VLOOKUP(A236,Declarations!$A$3:$H$10,7,0),0))</f>
        <v/>
      </c>
      <c r="E236" s="56" t="str">
        <f>IF(A236="","",VLOOKUP(A236,Declarations!$A$3:$H$10,2,0))</f>
        <v/>
      </c>
      <c r="F236" s="58"/>
      <c r="G236" s="59">
        <v>1</v>
      </c>
      <c r="H236" s="60"/>
      <c r="I236" s="44" t="str">
        <f t="shared" si="24"/>
        <v/>
      </c>
      <c r="J236" s="44" t="str">
        <f t="shared" si="24"/>
        <v/>
      </c>
      <c r="K236" s="44" t="str">
        <f t="shared" si="24"/>
        <v/>
      </c>
      <c r="L236" s="44" t="str">
        <f t="shared" si="24"/>
        <v/>
      </c>
      <c r="M236" s="44" t="str">
        <f t="shared" si="24"/>
        <v/>
      </c>
      <c r="N236" s="44" t="str">
        <f t="shared" si="24"/>
        <v/>
      </c>
      <c r="O236" s="44" t="str">
        <f t="shared" si="24"/>
        <v/>
      </c>
      <c r="P236" s="44" t="str">
        <f t="shared" si="24"/>
        <v/>
      </c>
      <c r="Q236" s="53">
        <f>36-SUM(I229:P236)</f>
        <v>10</v>
      </c>
    </row>
    <row r="237" spans="1:17" ht="14.85" customHeight="1">
      <c r="A237" s="61" t="s">
        <v>44</v>
      </c>
      <c r="B237" s="62"/>
      <c r="C237" s="62" t="s">
        <v>120</v>
      </c>
      <c r="D237" s="66"/>
      <c r="E237" s="66"/>
      <c r="F237" s="68"/>
      <c r="G237" s="66"/>
      <c r="H237" s="67"/>
      <c r="I237" s="53"/>
      <c r="J237" s="53"/>
      <c r="K237" s="53"/>
      <c r="L237" s="53"/>
      <c r="M237" s="53"/>
      <c r="N237" s="53"/>
      <c r="O237" s="53"/>
      <c r="P237" s="53"/>
      <c r="Q237" s="53"/>
    </row>
    <row r="238" spans="1:17" ht="14.85" customHeight="1">
      <c r="A238" s="54">
        <v>9</v>
      </c>
      <c r="B238" s="55" t="s">
        <v>85</v>
      </c>
      <c r="C238" s="56" t="str">
        <f>IF(A238="","",VLOOKUP($A$237,Declarations!$A$11:$Y$42,VLOOKUP(A238,Declarations!$A$3:$H$10,6,0),0))</f>
        <v>Sam Nash</v>
      </c>
      <c r="D238" s="57" t="str">
        <f>IF(A238="","",VLOOKUP($A$237,Declarations!$A$11:$Y$41,VLOOKUP(A238,Declarations!$A$3:$H$10,7,0),0))</f>
        <v>M50</v>
      </c>
      <c r="E238" s="56" t="str">
        <f>IF(A238="","",VLOOKUP(A238,Declarations!$A$3:$H$10,2,0))</f>
        <v>Thames Valley Harriers</v>
      </c>
      <c r="F238" s="58" t="s">
        <v>545</v>
      </c>
      <c r="G238" s="59">
        <v>8</v>
      </c>
      <c r="H238" s="60"/>
      <c r="I238" s="44" t="str">
        <f t="shared" ref="I238:P245" si="25">IF($A238="","",IF($A238=I$12,$G238,""))</f>
        <v/>
      </c>
      <c r="J238" s="44" t="str">
        <f t="shared" si="25"/>
        <v/>
      </c>
      <c r="K238" s="44" t="str">
        <f t="shared" si="25"/>
        <v/>
      </c>
      <c r="L238" s="44" t="str">
        <f t="shared" si="25"/>
        <v/>
      </c>
      <c r="M238" s="44" t="str">
        <f t="shared" si="25"/>
        <v/>
      </c>
      <c r="N238" s="44" t="str">
        <f t="shared" si="25"/>
        <v/>
      </c>
      <c r="O238" s="44" t="str">
        <f t="shared" si="25"/>
        <v/>
      </c>
      <c r="P238" s="44">
        <f t="shared" si="25"/>
        <v>8</v>
      </c>
      <c r="Q238" s="53"/>
    </row>
    <row r="239" spans="1:17" ht="14.85" customHeight="1">
      <c r="A239" s="54">
        <v>6</v>
      </c>
      <c r="B239" s="55" t="s">
        <v>86</v>
      </c>
      <c r="C239" s="56" t="str">
        <f>IF(A239="","",VLOOKUP($A$237,Declarations!$A$11:$Y$42,VLOOKUP(A239,Declarations!$A$3:$H$10,6,0),0))</f>
        <v>Marcus Weedon</v>
      </c>
      <c r="D239" s="57" t="str">
        <f>IF(A239="","",VLOOKUP($A$237,Declarations!$A$11:$Y$41,VLOOKUP(A239,Declarations!$A$3:$H$10,7,0),0))</f>
        <v>M50</v>
      </c>
      <c r="E239" s="56" t="str">
        <f>IF(A239="","",VLOOKUP(A239,Declarations!$A$3:$H$10,2,0))</f>
        <v>Metros</v>
      </c>
      <c r="F239" s="58" t="s">
        <v>545</v>
      </c>
      <c r="G239" s="59">
        <v>7</v>
      </c>
      <c r="H239" s="60"/>
      <c r="I239" s="44" t="str">
        <f t="shared" si="25"/>
        <v/>
      </c>
      <c r="J239" s="44" t="str">
        <f t="shared" si="25"/>
        <v/>
      </c>
      <c r="K239" s="44" t="str">
        <f t="shared" si="25"/>
        <v/>
      </c>
      <c r="L239" s="44" t="str">
        <f t="shared" si="25"/>
        <v/>
      </c>
      <c r="M239" s="44">
        <f t="shared" si="25"/>
        <v>7</v>
      </c>
      <c r="N239" s="44" t="str">
        <f t="shared" si="25"/>
        <v/>
      </c>
      <c r="O239" s="44" t="str">
        <f t="shared" si="25"/>
        <v/>
      </c>
      <c r="P239" s="44" t="str">
        <f t="shared" si="25"/>
        <v/>
      </c>
      <c r="Q239" s="53"/>
    </row>
    <row r="240" spans="1:17" ht="14.85" customHeight="1">
      <c r="A240" s="54">
        <v>4</v>
      </c>
      <c r="B240" s="55" t="s">
        <v>87</v>
      </c>
      <c r="C240" s="56" t="str">
        <f>IF(A240="","",VLOOKUP($A$237,Declarations!$A$11:$Y$42,VLOOKUP(A240,Declarations!$A$3:$H$10,6,0),0))</f>
        <v>Kwei Sankofa</v>
      </c>
      <c r="D240" s="57" t="s">
        <v>20</v>
      </c>
      <c r="E240" s="56" t="str">
        <f>IF(A240="","",VLOOKUP(A240,Declarations!$A$3:$H$10,2,0))</f>
        <v>Herne Hill Harriers</v>
      </c>
      <c r="F240" s="58" t="s">
        <v>546</v>
      </c>
      <c r="G240" s="59">
        <v>6</v>
      </c>
      <c r="H240" s="60"/>
      <c r="I240" s="44" t="str">
        <f t="shared" si="25"/>
        <v/>
      </c>
      <c r="J240" s="44" t="str">
        <f t="shared" si="25"/>
        <v/>
      </c>
      <c r="K240" s="44">
        <f t="shared" si="25"/>
        <v>6</v>
      </c>
      <c r="L240" s="44" t="str">
        <f t="shared" si="25"/>
        <v/>
      </c>
      <c r="M240" s="44" t="str">
        <f t="shared" si="25"/>
        <v/>
      </c>
      <c r="N240" s="44" t="str">
        <f t="shared" si="25"/>
        <v/>
      </c>
      <c r="O240" s="44" t="str">
        <f t="shared" si="25"/>
        <v/>
      </c>
      <c r="P240" s="44" t="str">
        <f t="shared" si="25"/>
        <v/>
      </c>
      <c r="Q240" s="53"/>
    </row>
    <row r="241" spans="1:17" ht="14.85" customHeight="1">
      <c r="A241" s="54">
        <v>8</v>
      </c>
      <c r="B241" s="55" t="s">
        <v>88</v>
      </c>
      <c r="C241" s="56" t="str">
        <f>IF(A241="","",VLOOKUP($A$237,Declarations!$A$11:$Y$42,VLOOKUP(A241,Declarations!$A$3:$H$10,6,0),0))</f>
        <v>Stuart Leigh</v>
      </c>
      <c r="D241" s="57" t="str">
        <f>IF(A241="","",VLOOKUP($A$237,Declarations!$A$11:$Y$41,VLOOKUP(A241,Declarations!$A$3:$H$10,7,0),0))</f>
        <v>M55</v>
      </c>
      <c r="E241" s="56" t="str">
        <f>IF(A241="","",VLOOKUP(A241,Declarations!$A$3:$H$10,2,0))</f>
        <v>Serpentine</v>
      </c>
      <c r="F241" s="58" t="s">
        <v>546</v>
      </c>
      <c r="G241" s="59">
        <v>5</v>
      </c>
      <c r="H241" s="60"/>
      <c r="I241" s="44" t="str">
        <f t="shared" si="25"/>
        <v/>
      </c>
      <c r="J241" s="44" t="str">
        <f t="shared" si="25"/>
        <v/>
      </c>
      <c r="K241" s="44" t="str">
        <f t="shared" si="25"/>
        <v/>
      </c>
      <c r="L241" s="44" t="str">
        <f t="shared" si="25"/>
        <v/>
      </c>
      <c r="M241" s="44" t="str">
        <f t="shared" si="25"/>
        <v/>
      </c>
      <c r="N241" s="44" t="str">
        <f t="shared" si="25"/>
        <v/>
      </c>
      <c r="O241" s="44">
        <f t="shared" si="25"/>
        <v>5</v>
      </c>
      <c r="P241" s="44" t="str">
        <f t="shared" si="25"/>
        <v/>
      </c>
      <c r="Q241" s="53"/>
    </row>
    <row r="242" spans="1:17" ht="14.85" customHeight="1">
      <c r="A242" s="54"/>
      <c r="B242" s="55" t="s">
        <v>89</v>
      </c>
      <c r="C242" s="56" t="str">
        <f>IF(A242="","",VLOOKUP($A$237,Declarations!$A$11:$Y$42,VLOOKUP(A242,Declarations!$A$3:$H$10,6,0),0))</f>
        <v/>
      </c>
      <c r="D242" s="57" t="str">
        <f>IF(A242="","",VLOOKUP($A$237,Declarations!$A$11:$Y$41,VLOOKUP(A242,Declarations!$A$3:$H$10,7,0),0))</f>
        <v/>
      </c>
      <c r="E242" s="56" t="str">
        <f>IF(A242="","",VLOOKUP(A242,Declarations!$A$3:$H$10,2,0))</f>
        <v/>
      </c>
      <c r="F242" s="58"/>
      <c r="G242" s="59">
        <v>4</v>
      </c>
      <c r="H242" s="60"/>
      <c r="I242" s="44" t="str">
        <f t="shared" si="25"/>
        <v/>
      </c>
      <c r="J242" s="44" t="str">
        <f t="shared" si="25"/>
        <v/>
      </c>
      <c r="K242" s="44" t="str">
        <f t="shared" si="25"/>
        <v/>
      </c>
      <c r="L242" s="44" t="str">
        <f t="shared" si="25"/>
        <v/>
      </c>
      <c r="M242" s="44" t="str">
        <f t="shared" si="25"/>
        <v/>
      </c>
      <c r="N242" s="44" t="str">
        <f t="shared" si="25"/>
        <v/>
      </c>
      <c r="O242" s="44" t="str">
        <f t="shared" si="25"/>
        <v/>
      </c>
      <c r="P242" s="44" t="str">
        <f t="shared" si="25"/>
        <v/>
      </c>
      <c r="Q242" s="53"/>
    </row>
    <row r="243" spans="1:17" ht="14.85" customHeight="1">
      <c r="A243" s="54"/>
      <c r="B243" s="55" t="s">
        <v>90</v>
      </c>
      <c r="C243" s="56" t="str">
        <f>IF(A243="","",VLOOKUP($A$237,Declarations!$A$11:$Y$42,VLOOKUP(A243,Declarations!$A$3:$H$10,6,0),0))</f>
        <v/>
      </c>
      <c r="D243" s="57" t="str">
        <f>IF(A243="","",VLOOKUP($A$237,Declarations!$A$11:$Y$41,VLOOKUP(A243,Declarations!$A$3:$H$10,7,0),0))</f>
        <v/>
      </c>
      <c r="E243" s="56" t="str">
        <f>IF(A243="","",VLOOKUP(A243,Declarations!$A$3:$H$10,2,0))</f>
        <v/>
      </c>
      <c r="F243" s="58"/>
      <c r="G243" s="59">
        <v>3</v>
      </c>
      <c r="H243" s="60"/>
      <c r="I243" s="44" t="str">
        <f t="shared" si="25"/>
        <v/>
      </c>
      <c r="J243" s="44" t="str">
        <f t="shared" si="25"/>
        <v/>
      </c>
      <c r="K243" s="44" t="str">
        <f t="shared" si="25"/>
        <v/>
      </c>
      <c r="L243" s="44" t="str">
        <f t="shared" si="25"/>
        <v/>
      </c>
      <c r="M243" s="44" t="str">
        <f t="shared" si="25"/>
        <v/>
      </c>
      <c r="N243" s="44" t="str">
        <f t="shared" si="25"/>
        <v/>
      </c>
      <c r="O243" s="44" t="str">
        <f t="shared" si="25"/>
        <v/>
      </c>
      <c r="P243" s="44" t="str">
        <f t="shared" si="25"/>
        <v/>
      </c>
      <c r="Q243" s="53"/>
    </row>
    <row r="244" spans="1:17" ht="14.85" customHeight="1">
      <c r="A244" s="54"/>
      <c r="B244" s="55" t="s">
        <v>91</v>
      </c>
      <c r="C244" s="56" t="str">
        <f>IF(A244="","",VLOOKUP($A$237,Declarations!$A$11:$Y$42,VLOOKUP(A244,Declarations!$A$3:$H$10,6,0),0))</f>
        <v/>
      </c>
      <c r="D244" s="57" t="str">
        <f>IF(A244="","",VLOOKUP($A$237,Declarations!$A$11:$Y$41,VLOOKUP(A244,Declarations!$A$3:$H$10,7,0),0))</f>
        <v/>
      </c>
      <c r="E244" s="56" t="str">
        <f>IF(A244="","",VLOOKUP(A244,Declarations!$A$3:$H$10,2,0))</f>
        <v/>
      </c>
      <c r="F244" s="58"/>
      <c r="G244" s="59">
        <v>2</v>
      </c>
      <c r="H244" s="60"/>
      <c r="I244" s="44" t="str">
        <f t="shared" si="25"/>
        <v/>
      </c>
      <c r="J244" s="44" t="str">
        <f t="shared" si="25"/>
        <v/>
      </c>
      <c r="K244" s="44" t="str">
        <f t="shared" si="25"/>
        <v/>
      </c>
      <c r="L244" s="44" t="str">
        <f t="shared" si="25"/>
        <v/>
      </c>
      <c r="M244" s="44" t="str">
        <f t="shared" si="25"/>
        <v/>
      </c>
      <c r="N244" s="44" t="str">
        <f t="shared" si="25"/>
        <v/>
      </c>
      <c r="O244" s="44" t="str">
        <f t="shared" si="25"/>
        <v/>
      </c>
      <c r="P244" s="44" t="str">
        <f t="shared" si="25"/>
        <v/>
      </c>
      <c r="Q244" s="53"/>
    </row>
    <row r="245" spans="1:17" ht="14.85" customHeight="1">
      <c r="A245" s="54"/>
      <c r="B245" s="55" t="s">
        <v>92</v>
      </c>
      <c r="C245" s="56" t="str">
        <f>IF(A245="","",VLOOKUP($A$237,Declarations!$A$11:$Y$42,VLOOKUP(A245,Declarations!$A$3:$H$10,6,0),0))</f>
        <v/>
      </c>
      <c r="D245" s="57" t="str">
        <f>IF(A245="","",VLOOKUP($A$237,Declarations!$A$11:$Y$41,VLOOKUP(A245,Declarations!$A$3:$H$10,7,0),0))</f>
        <v/>
      </c>
      <c r="E245" s="56" t="str">
        <f>IF(A245="","",VLOOKUP(A245,Declarations!$A$3:$H$10,2,0))</f>
        <v/>
      </c>
      <c r="F245" s="58"/>
      <c r="G245" s="59">
        <v>1</v>
      </c>
      <c r="H245" s="60"/>
      <c r="I245" s="44" t="str">
        <f t="shared" si="25"/>
        <v/>
      </c>
      <c r="J245" s="44" t="str">
        <f t="shared" si="25"/>
        <v/>
      </c>
      <c r="K245" s="44" t="str">
        <f t="shared" si="25"/>
        <v/>
      </c>
      <c r="L245" s="44" t="str">
        <f t="shared" si="25"/>
        <v/>
      </c>
      <c r="M245" s="44" t="str">
        <f t="shared" si="25"/>
        <v/>
      </c>
      <c r="N245" s="44" t="str">
        <f t="shared" si="25"/>
        <v/>
      </c>
      <c r="O245" s="44" t="str">
        <f t="shared" si="25"/>
        <v/>
      </c>
      <c r="P245" s="44" t="str">
        <f t="shared" si="25"/>
        <v/>
      </c>
      <c r="Q245" s="53">
        <f>36-SUM(I238:P245)</f>
        <v>10</v>
      </c>
    </row>
    <row r="246" spans="1:17" ht="14.85" customHeight="1">
      <c r="A246" s="61" t="s">
        <v>45</v>
      </c>
      <c r="B246" s="62"/>
      <c r="C246" s="62" t="s">
        <v>121</v>
      </c>
      <c r="D246" s="66"/>
      <c r="E246" s="66"/>
      <c r="F246" s="68"/>
      <c r="G246" s="66"/>
      <c r="H246" s="67"/>
      <c r="I246" s="53"/>
      <c r="J246" s="53"/>
      <c r="K246" s="53"/>
      <c r="L246" s="53"/>
      <c r="M246" s="53"/>
      <c r="N246" s="53"/>
      <c r="O246" s="53"/>
      <c r="P246" s="53"/>
      <c r="Q246" s="53"/>
    </row>
    <row r="247" spans="1:17" ht="14.85" customHeight="1">
      <c r="A247" s="54">
        <v>2</v>
      </c>
      <c r="B247" s="55" t="s">
        <v>85</v>
      </c>
      <c r="C247" s="56" t="str">
        <f>IF(A247="","",VLOOKUP($A$246,Declarations!$A$11:$Y$42,VLOOKUP(A247,Declarations!$A$3:$H$10,6,0),0))</f>
        <v>Sean O'Keeffe</v>
      </c>
      <c r="D247" s="57" t="str">
        <f>IF(A247="","",VLOOKUP($A$246,Declarations!$A$11:$Y$41,VLOOKUP(A247,Declarations!$A$3:$H$10,7,0),0))</f>
        <v>M60</v>
      </c>
      <c r="E247" s="56" t="str">
        <f>IF(A247="","",VLOOKUP(A247,Declarations!$A$3:$H$10,2,0))</f>
        <v>British Airways</v>
      </c>
      <c r="F247" s="58" t="s">
        <v>547</v>
      </c>
      <c r="G247" s="59">
        <v>8</v>
      </c>
      <c r="H247" s="60"/>
      <c r="I247" s="44">
        <f t="shared" ref="I247:P254" si="26">IF($A247="","",IF($A247=I$12,$G247,""))</f>
        <v>8</v>
      </c>
      <c r="J247" s="44" t="str">
        <f t="shared" si="26"/>
        <v/>
      </c>
      <c r="K247" s="44" t="str">
        <f t="shared" si="26"/>
        <v/>
      </c>
      <c r="L247" s="44" t="str">
        <f t="shared" si="26"/>
        <v/>
      </c>
      <c r="M247" s="44" t="str">
        <f t="shared" si="26"/>
        <v/>
      </c>
      <c r="N247" s="44" t="str">
        <f t="shared" si="26"/>
        <v/>
      </c>
      <c r="O247" s="44" t="str">
        <f t="shared" si="26"/>
        <v/>
      </c>
      <c r="P247" s="44" t="str">
        <f t="shared" si="26"/>
        <v/>
      </c>
      <c r="Q247" s="53"/>
    </row>
    <row r="248" spans="1:17" ht="14.85" customHeight="1">
      <c r="A248" s="54">
        <v>4</v>
      </c>
      <c r="B248" s="55" t="s">
        <v>86</v>
      </c>
      <c r="C248" s="56" t="str">
        <f>IF(A248="","",VLOOKUP($A$246,Declarations!$A$11:$Y$42,VLOOKUP(A248,Declarations!$A$3:$H$10,6,0),0))</f>
        <v>Paul Marriott</v>
      </c>
      <c r="D248" s="57" t="str">
        <f>IF(A248="","",VLOOKUP($A$246,Declarations!$A$11:$Y$41,VLOOKUP(A248,Declarations!$A$3:$H$10,7,0),0))</f>
        <v>M60</v>
      </c>
      <c r="E248" s="56" t="str">
        <f>IF(A248="","",VLOOKUP(A248,Declarations!$A$3:$H$10,2,0))</f>
        <v>Herne Hill Harriers</v>
      </c>
      <c r="F248" s="58" t="s">
        <v>547</v>
      </c>
      <c r="G248" s="59">
        <v>7</v>
      </c>
      <c r="H248" s="60"/>
      <c r="I248" s="44" t="str">
        <f t="shared" si="26"/>
        <v/>
      </c>
      <c r="J248" s="44" t="str">
        <f t="shared" si="26"/>
        <v/>
      </c>
      <c r="K248" s="44">
        <f t="shared" si="26"/>
        <v>7</v>
      </c>
      <c r="L248" s="44" t="str">
        <f t="shared" si="26"/>
        <v/>
      </c>
      <c r="M248" s="44" t="str">
        <f t="shared" si="26"/>
        <v/>
      </c>
      <c r="N248" s="44" t="str">
        <f t="shared" si="26"/>
        <v/>
      </c>
      <c r="O248" s="44" t="str">
        <f t="shared" si="26"/>
        <v/>
      </c>
      <c r="P248" s="44" t="str">
        <f t="shared" si="26"/>
        <v/>
      </c>
      <c r="Q248" s="53"/>
    </row>
    <row r="249" spans="1:17" ht="14.85" customHeight="1">
      <c r="A249" s="54">
        <v>6</v>
      </c>
      <c r="B249" s="55" t="s">
        <v>87</v>
      </c>
      <c r="C249" s="56" t="str">
        <f>IF(A249="","",VLOOKUP($A$246,Declarations!$A$11:$Y$42,VLOOKUP(A249,Declarations!$A$3:$H$10,6,0),0))</f>
        <v>Kevin Smart</v>
      </c>
      <c r="D249" s="57" t="str">
        <f>IF(A249="","",VLOOKUP($A$246,Declarations!$A$11:$Y$41,VLOOKUP(A249,Declarations!$A$3:$H$10,7,0),0))</f>
        <v>M60</v>
      </c>
      <c r="E249" s="56" t="str">
        <f>IF(A249="","",VLOOKUP(A249,Declarations!$A$3:$H$10,2,0))</f>
        <v>Metros</v>
      </c>
      <c r="F249" s="58" t="s">
        <v>546</v>
      </c>
      <c r="G249" s="59">
        <v>6</v>
      </c>
      <c r="H249" s="60"/>
      <c r="I249" s="44" t="str">
        <f t="shared" si="26"/>
        <v/>
      </c>
      <c r="J249" s="44" t="str">
        <f t="shared" si="26"/>
        <v/>
      </c>
      <c r="K249" s="44" t="str">
        <f t="shared" si="26"/>
        <v/>
      </c>
      <c r="L249" s="44" t="str">
        <f t="shared" si="26"/>
        <v/>
      </c>
      <c r="M249" s="44">
        <f t="shared" si="26"/>
        <v>6</v>
      </c>
      <c r="N249" s="44" t="str">
        <f t="shared" si="26"/>
        <v/>
      </c>
      <c r="O249" s="44" t="str">
        <f t="shared" si="26"/>
        <v/>
      </c>
      <c r="P249" s="44" t="str">
        <f t="shared" si="26"/>
        <v/>
      </c>
      <c r="Q249" s="53"/>
    </row>
    <row r="250" spans="1:17" ht="14.85" customHeight="1">
      <c r="A250" s="54">
        <v>9</v>
      </c>
      <c r="B250" s="55" t="s">
        <v>88</v>
      </c>
      <c r="C250" s="56" t="str">
        <f>IF(A250="","",VLOOKUP($A$246,Declarations!$A$11:$Y$42,VLOOKUP(A250,Declarations!$A$3:$H$10,6,0),0))</f>
        <v>Trevor Wade</v>
      </c>
      <c r="D250" s="57" t="str">
        <f>IF(A250="","",VLOOKUP($A$246,Declarations!$A$11:$Y$41,VLOOKUP(A250,Declarations!$A$3:$H$10,7,0),0))</f>
        <v>M60</v>
      </c>
      <c r="E250" s="56" t="str">
        <f>IF(A250="","",VLOOKUP(A250,Declarations!$A$3:$H$10,2,0))</f>
        <v>Thames Valley Harriers</v>
      </c>
      <c r="F250" s="58" t="s">
        <v>472</v>
      </c>
      <c r="G250" s="59">
        <v>5</v>
      </c>
      <c r="H250" s="60"/>
      <c r="I250" s="44" t="str">
        <f t="shared" si="26"/>
        <v/>
      </c>
      <c r="J250" s="44" t="str">
        <f t="shared" si="26"/>
        <v/>
      </c>
      <c r="K250" s="44" t="str">
        <f t="shared" si="26"/>
        <v/>
      </c>
      <c r="L250" s="44" t="str">
        <f t="shared" si="26"/>
        <v/>
      </c>
      <c r="M250" s="44" t="str">
        <f t="shared" si="26"/>
        <v/>
      </c>
      <c r="N250" s="44" t="str">
        <f t="shared" si="26"/>
        <v/>
      </c>
      <c r="O250" s="44" t="str">
        <f t="shared" si="26"/>
        <v/>
      </c>
      <c r="P250" s="44">
        <f t="shared" si="26"/>
        <v>5</v>
      </c>
      <c r="Q250" s="53"/>
    </row>
    <row r="251" spans="1:17" ht="14.85" customHeight="1">
      <c r="A251" s="54">
        <v>8</v>
      </c>
      <c r="B251" s="55" t="s">
        <v>89</v>
      </c>
      <c r="C251" s="56" t="str">
        <f>IF(A251="","",VLOOKUP($A$246,Declarations!$A$11:$Y$42,VLOOKUP(A251,Declarations!$A$3:$H$10,6,0),0))</f>
        <v>Tony McGahan</v>
      </c>
      <c r="D251" s="57" t="str">
        <f>IF(A251="","",VLOOKUP($A$246,Declarations!$A$11:$Y$41,VLOOKUP(A251,Declarations!$A$3:$H$10,7,0),0))</f>
        <v>M70</v>
      </c>
      <c r="E251" s="56" t="str">
        <f>IF(A251="","",VLOOKUP(A251,Declarations!$A$3:$H$10,2,0))</f>
        <v>Serpentine</v>
      </c>
      <c r="F251" s="58" t="s">
        <v>540</v>
      </c>
      <c r="G251" s="59">
        <v>4</v>
      </c>
      <c r="H251" s="60"/>
      <c r="I251" s="44" t="str">
        <f t="shared" si="26"/>
        <v/>
      </c>
      <c r="J251" s="44" t="str">
        <f t="shared" si="26"/>
        <v/>
      </c>
      <c r="K251" s="44" t="str">
        <f t="shared" si="26"/>
        <v/>
      </c>
      <c r="L251" s="44" t="str">
        <f t="shared" si="26"/>
        <v/>
      </c>
      <c r="M251" s="44" t="str">
        <f t="shared" si="26"/>
        <v/>
      </c>
      <c r="N251" s="44" t="str">
        <f t="shared" si="26"/>
        <v/>
      </c>
      <c r="O251" s="44">
        <f t="shared" si="26"/>
        <v>4</v>
      </c>
      <c r="P251" s="44" t="str">
        <f t="shared" si="26"/>
        <v/>
      </c>
      <c r="Q251" s="53"/>
    </row>
    <row r="252" spans="1:17" ht="14.85" customHeight="1">
      <c r="A252" s="54">
        <v>5</v>
      </c>
      <c r="B252" s="55" t="s">
        <v>90</v>
      </c>
      <c r="C252" s="56" t="str">
        <f>IF(A252="","",VLOOKUP($A$246,Declarations!$A$11:$Y$42,VLOOKUP(A252,Declarations!$A$3:$H$10,6,0),0))</f>
        <v>Dave Martin</v>
      </c>
      <c r="D252" s="57" t="str">
        <f>IF(A252="","",VLOOKUP($A$246,Declarations!$A$11:$Y$41,VLOOKUP(A252,Declarations!$A$3:$H$10,7,0),0))</f>
        <v>M60</v>
      </c>
      <c r="E252" s="56" t="str">
        <f>IF(A252="","",VLOOKUP(A252,Declarations!$A$3:$H$10,2,0))</f>
        <v>Hillingdon</v>
      </c>
      <c r="F252" s="58" t="s">
        <v>548</v>
      </c>
      <c r="G252" s="59">
        <v>3</v>
      </c>
      <c r="H252" s="60"/>
      <c r="I252" s="44" t="str">
        <f t="shared" si="26"/>
        <v/>
      </c>
      <c r="J252" s="44" t="str">
        <f t="shared" si="26"/>
        <v/>
      </c>
      <c r="K252" s="44" t="str">
        <f t="shared" si="26"/>
        <v/>
      </c>
      <c r="L252" s="44">
        <f t="shared" si="26"/>
        <v>3</v>
      </c>
      <c r="M252" s="44" t="str">
        <f t="shared" si="26"/>
        <v/>
      </c>
      <c r="N252" s="44" t="str">
        <f t="shared" si="26"/>
        <v/>
      </c>
      <c r="O252" s="44" t="str">
        <f t="shared" si="26"/>
        <v/>
      </c>
      <c r="P252" s="44" t="str">
        <f t="shared" si="26"/>
        <v/>
      </c>
      <c r="Q252" s="53"/>
    </row>
    <row r="253" spans="1:17" ht="14.85" customHeight="1">
      <c r="A253" s="54"/>
      <c r="B253" s="55" t="s">
        <v>91</v>
      </c>
      <c r="C253" s="56" t="str">
        <f>IF(A253="","",VLOOKUP($A$246,Declarations!$A$11:$Y$42,VLOOKUP(A253,Declarations!$A$3:$H$10,6,0),0))</f>
        <v/>
      </c>
      <c r="D253" s="57" t="str">
        <f>IF(A253="","",VLOOKUP($A$246,Declarations!$A$11:$Y$41,VLOOKUP(A253,Declarations!$A$3:$H$10,7,0),0))</f>
        <v/>
      </c>
      <c r="E253" s="56" t="str">
        <f>IF(A253="","",VLOOKUP(A253,Declarations!$A$3:$H$10,2,0))</f>
        <v/>
      </c>
      <c r="F253" s="58"/>
      <c r="G253" s="59">
        <v>2</v>
      </c>
      <c r="H253" s="60"/>
      <c r="I253" s="44" t="str">
        <f t="shared" si="26"/>
        <v/>
      </c>
      <c r="J253" s="44" t="str">
        <f t="shared" si="26"/>
        <v/>
      </c>
      <c r="K253" s="44" t="str">
        <f t="shared" si="26"/>
        <v/>
      </c>
      <c r="L253" s="44" t="str">
        <f t="shared" si="26"/>
        <v/>
      </c>
      <c r="M253" s="44" t="str">
        <f t="shared" si="26"/>
        <v/>
      </c>
      <c r="N253" s="44" t="str">
        <f t="shared" si="26"/>
        <v/>
      </c>
      <c r="O253" s="44" t="str">
        <f t="shared" si="26"/>
        <v/>
      </c>
      <c r="P253" s="44" t="str">
        <f t="shared" si="26"/>
        <v/>
      </c>
      <c r="Q253" s="53"/>
    </row>
    <row r="254" spans="1:17" ht="14.85" customHeight="1">
      <c r="A254" s="54"/>
      <c r="B254" s="55" t="s">
        <v>92</v>
      </c>
      <c r="C254" s="56" t="str">
        <f>IF(A254="","",VLOOKUP($A$246,Declarations!$A$11:$Y$42,VLOOKUP(A254,Declarations!$A$3:$H$10,6,0),0))</f>
        <v/>
      </c>
      <c r="D254" s="57" t="str">
        <f>IF(A254="","",VLOOKUP($A$246,Declarations!$A$11:$Y$41,VLOOKUP(A254,Declarations!$A$3:$H$10,7,0),0))</f>
        <v/>
      </c>
      <c r="E254" s="56" t="str">
        <f>IF(A254="","",VLOOKUP(A254,Declarations!$A$3:$H$10,2,0))</f>
        <v/>
      </c>
      <c r="F254" s="58"/>
      <c r="G254" s="59">
        <v>1</v>
      </c>
      <c r="H254" s="60"/>
      <c r="I254" s="44" t="str">
        <f t="shared" si="26"/>
        <v/>
      </c>
      <c r="J254" s="44" t="str">
        <f t="shared" si="26"/>
        <v/>
      </c>
      <c r="K254" s="44" t="str">
        <f t="shared" si="26"/>
        <v/>
      </c>
      <c r="L254" s="44" t="str">
        <f t="shared" si="26"/>
        <v/>
      </c>
      <c r="M254" s="44" t="str">
        <f t="shared" si="26"/>
        <v/>
      </c>
      <c r="N254" s="44" t="str">
        <f t="shared" si="26"/>
        <v/>
      </c>
      <c r="O254" s="44" t="str">
        <f t="shared" si="26"/>
        <v/>
      </c>
      <c r="P254" s="44" t="str">
        <f t="shared" si="26"/>
        <v/>
      </c>
      <c r="Q254" s="53">
        <f>36-SUM(I247:P254)</f>
        <v>3</v>
      </c>
    </row>
    <row r="255" spans="1:17" ht="14.85" customHeight="1">
      <c r="A255" s="61" t="s">
        <v>46</v>
      </c>
      <c r="B255" s="62"/>
      <c r="C255" s="62" t="s">
        <v>122</v>
      </c>
      <c r="D255" s="66"/>
      <c r="E255" s="66"/>
      <c r="F255" s="68"/>
      <c r="G255" s="66"/>
      <c r="H255" s="69" t="s">
        <v>95</v>
      </c>
      <c r="I255" s="53"/>
      <c r="J255" s="53"/>
      <c r="K255" s="53"/>
      <c r="L255" s="53"/>
      <c r="M255" s="53"/>
      <c r="N255" s="53"/>
      <c r="O255" s="53"/>
      <c r="P255" s="53"/>
      <c r="Q255" s="53"/>
    </row>
    <row r="256" spans="1:17" ht="14.85" customHeight="1">
      <c r="A256" s="54">
        <v>5</v>
      </c>
      <c r="B256" s="55" t="s">
        <v>85</v>
      </c>
      <c r="C256" s="56" t="str">
        <f>IF(A256="","",VLOOKUP($A$255,Declarations!$A$11:$Y$42,VLOOKUP(A256,Declarations!$A$3:$H$10,6,0),0))</f>
        <v>Vaughan Ramsay</v>
      </c>
      <c r="D256" s="57" t="str">
        <f>IF(A256="","",VLOOKUP($A$255,Declarations!$A$11:$Y$41,VLOOKUP(A256,Declarations!$A$3:$H$10,7,0),0))</f>
        <v>M45</v>
      </c>
      <c r="E256" s="56" t="str">
        <f>IF(A256="","",VLOOKUP(A256,Declarations!$A$3:$H$10,2,0))</f>
        <v>Hillingdon</v>
      </c>
      <c r="F256" s="58" t="s">
        <v>477</v>
      </c>
      <c r="G256" s="59">
        <v>8</v>
      </c>
      <c r="H256" s="70"/>
      <c r="I256" s="44" t="str">
        <f t="shared" ref="I256:P263" si="27">IF($A256="","",IF($A256=I$12,$G256,""))</f>
        <v/>
      </c>
      <c r="J256" s="44" t="str">
        <f t="shared" si="27"/>
        <v/>
      </c>
      <c r="K256" s="44" t="str">
        <f t="shared" si="27"/>
        <v/>
      </c>
      <c r="L256" s="44">
        <f t="shared" si="27"/>
        <v>8</v>
      </c>
      <c r="M256" s="44" t="str">
        <f t="shared" si="27"/>
        <v/>
      </c>
      <c r="N256" s="44" t="str">
        <f t="shared" si="27"/>
        <v/>
      </c>
      <c r="O256" s="44" t="str">
        <f t="shared" si="27"/>
        <v/>
      </c>
      <c r="P256" s="44" t="str">
        <f t="shared" si="27"/>
        <v/>
      </c>
      <c r="Q256" s="53"/>
    </row>
    <row r="257" spans="1:17" ht="14.85" customHeight="1">
      <c r="A257" s="54">
        <v>8</v>
      </c>
      <c r="B257" s="55" t="s">
        <v>86</v>
      </c>
      <c r="C257" s="56" t="str">
        <f>IF(A257="","",VLOOKUP($A$255,Declarations!$A$11:$Y$42,VLOOKUP(A257,Declarations!$A$3:$H$10,6,0),0))</f>
        <v>Tom McKelvey</v>
      </c>
      <c r="D257" s="57" t="str">
        <f>IF(A257="","",VLOOKUP($A$255,Declarations!$A$11:$Y$41,VLOOKUP(A257,Declarations!$A$3:$H$10,7,0),0))</f>
        <v>M45</v>
      </c>
      <c r="E257" s="56" t="str">
        <f>IF(A257="","",VLOOKUP(A257,Declarations!$A$3:$H$10,2,0))</f>
        <v>Serpentine</v>
      </c>
      <c r="F257" s="58" t="s">
        <v>478</v>
      </c>
      <c r="G257" s="59">
        <v>7</v>
      </c>
      <c r="H257" s="70"/>
      <c r="I257" s="44" t="str">
        <f t="shared" si="27"/>
        <v/>
      </c>
      <c r="J257" s="44" t="str">
        <f t="shared" si="27"/>
        <v/>
      </c>
      <c r="K257" s="44" t="str">
        <f t="shared" si="27"/>
        <v/>
      </c>
      <c r="L257" s="44" t="str">
        <f t="shared" si="27"/>
        <v/>
      </c>
      <c r="M257" s="44" t="str">
        <f t="shared" si="27"/>
        <v/>
      </c>
      <c r="N257" s="44" t="str">
        <f t="shared" si="27"/>
        <v/>
      </c>
      <c r="O257" s="44">
        <f t="shared" si="27"/>
        <v>7</v>
      </c>
      <c r="P257" s="44" t="str">
        <f t="shared" si="27"/>
        <v/>
      </c>
      <c r="Q257" s="53"/>
    </row>
    <row r="258" spans="1:17" ht="14.85" customHeight="1">
      <c r="A258" s="54">
        <v>9</v>
      </c>
      <c r="B258" s="55" t="s">
        <v>87</v>
      </c>
      <c r="C258" s="56" t="str">
        <f>IF(A258="","",VLOOKUP($A$255,Declarations!$A$11:$Y$42,VLOOKUP(A258,Declarations!$A$3:$H$10,6,0),0))</f>
        <v>Manuel da Silva</v>
      </c>
      <c r="D258" s="57" t="str">
        <f>IF(A258="","",VLOOKUP($A$255,Declarations!$A$11:$Y$41,VLOOKUP(A258,Declarations!$A$3:$H$10,7,0),0))</f>
        <v>M35</v>
      </c>
      <c r="E258" s="56" t="str">
        <f>IF(A258="","",VLOOKUP(A258,Declarations!$A$3:$H$10,2,0))</f>
        <v>Thames Valley Harriers</v>
      </c>
      <c r="F258" s="58" t="s">
        <v>484</v>
      </c>
      <c r="G258" s="59">
        <v>6</v>
      </c>
      <c r="H258" s="70"/>
      <c r="I258" s="44" t="str">
        <f t="shared" si="27"/>
        <v/>
      </c>
      <c r="J258" s="44" t="str">
        <f t="shared" si="27"/>
        <v/>
      </c>
      <c r="K258" s="44" t="str">
        <f t="shared" si="27"/>
        <v/>
      </c>
      <c r="L258" s="44" t="str">
        <f t="shared" si="27"/>
        <v/>
      </c>
      <c r="M258" s="44" t="str">
        <f t="shared" si="27"/>
        <v/>
      </c>
      <c r="N258" s="44" t="str">
        <f t="shared" si="27"/>
        <v/>
      </c>
      <c r="O258" s="44" t="str">
        <f t="shared" si="27"/>
        <v/>
      </c>
      <c r="P258" s="44">
        <f t="shared" si="27"/>
        <v>6</v>
      </c>
      <c r="Q258" s="53"/>
    </row>
    <row r="259" spans="1:17" ht="14.85" customHeight="1">
      <c r="A259" s="54">
        <v>7</v>
      </c>
      <c r="B259" s="55" t="s">
        <v>88</v>
      </c>
      <c r="C259" s="56" t="str">
        <f>IF(A259="","",VLOOKUP($A$255,Declarations!$A$11:$Y$42,VLOOKUP(A259,Declarations!$A$3:$H$10,6,0),0))</f>
        <v>Will Bennet</v>
      </c>
      <c r="D259" s="57" t="str">
        <f>IF(A259="","",VLOOKUP($A$255,Declarations!$A$11:$Y$41,VLOOKUP(A259,Declarations!$A$3:$H$10,7,0),0))</f>
        <v>M35</v>
      </c>
      <c r="E259" s="56" t="str">
        <f>IF(A259="","",VLOOKUP(A259,Declarations!$A$3:$H$10,2,0))</f>
        <v>Ealing Eagles</v>
      </c>
      <c r="F259" s="58" t="s">
        <v>487</v>
      </c>
      <c r="G259" s="59">
        <v>5</v>
      </c>
      <c r="H259" s="70"/>
      <c r="I259" s="44" t="str">
        <f t="shared" si="27"/>
        <v/>
      </c>
      <c r="J259" s="44" t="str">
        <f t="shared" si="27"/>
        <v/>
      </c>
      <c r="K259" s="44" t="str">
        <f t="shared" si="27"/>
        <v/>
      </c>
      <c r="L259" s="44" t="str">
        <f t="shared" si="27"/>
        <v/>
      </c>
      <c r="M259" s="44" t="str">
        <f t="shared" si="27"/>
        <v/>
      </c>
      <c r="N259" s="44">
        <f t="shared" si="27"/>
        <v>5</v>
      </c>
      <c r="O259" s="44" t="str">
        <f t="shared" si="27"/>
        <v/>
      </c>
      <c r="P259" s="44" t="str">
        <f t="shared" si="27"/>
        <v/>
      </c>
      <c r="Q259" s="53"/>
    </row>
    <row r="260" spans="1:17" ht="14.85" customHeight="1">
      <c r="A260" s="54"/>
      <c r="B260" s="55" t="s">
        <v>89</v>
      </c>
      <c r="C260" s="56" t="str">
        <f>IF(A260="","",VLOOKUP($A$255,Declarations!$A$11:$Y$42,VLOOKUP(A260,Declarations!$A$3:$H$10,6,0),0))</f>
        <v/>
      </c>
      <c r="D260" s="57" t="str">
        <f>IF(A260="","",VLOOKUP($A$255,Declarations!$A$11:$Y$41,VLOOKUP(A260,Declarations!$A$3:$H$10,7,0),0))</f>
        <v/>
      </c>
      <c r="E260" s="56" t="str">
        <f>IF(A260="","",VLOOKUP(A260,Declarations!$A$3:$H$10,2,0))</f>
        <v/>
      </c>
      <c r="F260" s="58"/>
      <c r="G260" s="59">
        <v>4</v>
      </c>
      <c r="H260" s="70"/>
      <c r="I260" s="44" t="str">
        <f t="shared" si="27"/>
        <v/>
      </c>
      <c r="J260" s="44" t="str">
        <f t="shared" si="27"/>
        <v/>
      </c>
      <c r="K260" s="44" t="str">
        <f t="shared" si="27"/>
        <v/>
      </c>
      <c r="L260" s="44" t="str">
        <f t="shared" si="27"/>
        <v/>
      </c>
      <c r="M260" s="44" t="str">
        <f t="shared" si="27"/>
        <v/>
      </c>
      <c r="N260" s="44" t="str">
        <f t="shared" si="27"/>
        <v/>
      </c>
      <c r="O260" s="44" t="str">
        <f t="shared" si="27"/>
        <v/>
      </c>
      <c r="P260" s="44" t="str">
        <f t="shared" si="27"/>
        <v/>
      </c>
      <c r="Q260" s="53"/>
    </row>
    <row r="261" spans="1:17" ht="14.85" customHeight="1">
      <c r="A261" s="54"/>
      <c r="B261" s="55" t="s">
        <v>90</v>
      </c>
      <c r="C261" s="56" t="str">
        <f>IF(A261="","",VLOOKUP($A$255,Declarations!$A$11:$Y$42,VLOOKUP(A261,Declarations!$A$3:$H$10,6,0),0))</f>
        <v/>
      </c>
      <c r="D261" s="57" t="str">
        <f>IF(A261="","",VLOOKUP($A$255,Declarations!$A$11:$Y$41,VLOOKUP(A261,Declarations!$A$3:$H$10,7,0),0))</f>
        <v/>
      </c>
      <c r="E261" s="56" t="str">
        <f>IF(A261="","",VLOOKUP(A261,Declarations!$A$3:$H$10,2,0))</f>
        <v/>
      </c>
      <c r="F261" s="58"/>
      <c r="G261" s="59">
        <v>3</v>
      </c>
      <c r="H261" s="70"/>
      <c r="I261" s="44" t="str">
        <f t="shared" si="27"/>
        <v/>
      </c>
      <c r="J261" s="44" t="str">
        <f t="shared" si="27"/>
        <v/>
      </c>
      <c r="K261" s="44" t="str">
        <f t="shared" si="27"/>
        <v/>
      </c>
      <c r="L261" s="44" t="str">
        <f t="shared" si="27"/>
        <v/>
      </c>
      <c r="M261" s="44" t="str">
        <f t="shared" si="27"/>
        <v/>
      </c>
      <c r="N261" s="44" t="str">
        <f t="shared" si="27"/>
        <v/>
      </c>
      <c r="O261" s="44" t="str">
        <f t="shared" si="27"/>
        <v/>
      </c>
      <c r="P261" s="44" t="str">
        <f t="shared" si="27"/>
        <v/>
      </c>
      <c r="Q261" s="53"/>
    </row>
    <row r="262" spans="1:17" ht="14.85" customHeight="1">
      <c r="A262" s="54"/>
      <c r="B262" s="55" t="s">
        <v>91</v>
      </c>
      <c r="C262" s="56" t="str">
        <f>IF(A262="","",VLOOKUP($A$255,Declarations!$A$11:$Y$42,VLOOKUP(A262,Declarations!$A$3:$H$10,6,0),0))</f>
        <v/>
      </c>
      <c r="D262" s="57" t="str">
        <f>IF(A262="","",VLOOKUP($A$255,Declarations!$A$11:$Y$41,VLOOKUP(A262,Declarations!$A$3:$H$10,7,0),0))</f>
        <v/>
      </c>
      <c r="E262" s="56" t="str">
        <f>IF(A262="","",VLOOKUP(A262,Declarations!$A$3:$H$10,2,0))</f>
        <v/>
      </c>
      <c r="F262" s="58"/>
      <c r="G262" s="59">
        <v>2</v>
      </c>
      <c r="H262" s="70"/>
      <c r="I262" s="44" t="str">
        <f t="shared" si="27"/>
        <v/>
      </c>
      <c r="J262" s="44" t="str">
        <f t="shared" si="27"/>
        <v/>
      </c>
      <c r="K262" s="44" t="str">
        <f t="shared" si="27"/>
        <v/>
      </c>
      <c r="L262" s="44" t="str">
        <f t="shared" si="27"/>
        <v/>
      </c>
      <c r="M262" s="44" t="str">
        <f t="shared" si="27"/>
        <v/>
      </c>
      <c r="N262" s="44" t="str">
        <f t="shared" si="27"/>
        <v/>
      </c>
      <c r="O262" s="44" t="str">
        <f t="shared" si="27"/>
        <v/>
      </c>
      <c r="P262" s="44" t="str">
        <f t="shared" si="27"/>
        <v/>
      </c>
      <c r="Q262" s="53"/>
    </row>
    <row r="263" spans="1:17" ht="14.85" customHeight="1">
      <c r="A263" s="54"/>
      <c r="B263" s="55" t="s">
        <v>92</v>
      </c>
      <c r="C263" s="56" t="str">
        <f>IF(A263="","",VLOOKUP($A$255,Declarations!$A$11:$Y$42,VLOOKUP(A263,Declarations!$A$3:$H$10,6,0),0))</f>
        <v/>
      </c>
      <c r="D263" s="57" t="str">
        <f>IF(A263="","",VLOOKUP($A$255,Declarations!$A$11:$Y$41,VLOOKUP(A263,Declarations!$A$3:$H$10,7,0),0))</f>
        <v/>
      </c>
      <c r="E263" s="56" t="str">
        <f>IF(A263="","",VLOOKUP(A263,Declarations!$A$3:$H$10,2,0))</f>
        <v/>
      </c>
      <c r="F263" s="58"/>
      <c r="G263" s="59">
        <v>1</v>
      </c>
      <c r="H263" s="70"/>
      <c r="I263" s="44" t="str">
        <f t="shared" si="27"/>
        <v/>
      </c>
      <c r="J263" s="44" t="str">
        <f t="shared" si="27"/>
        <v/>
      </c>
      <c r="K263" s="44" t="str">
        <f t="shared" si="27"/>
        <v/>
      </c>
      <c r="L263" s="44" t="str">
        <f t="shared" si="27"/>
        <v/>
      </c>
      <c r="M263" s="44" t="str">
        <f t="shared" si="27"/>
        <v/>
      </c>
      <c r="N263" s="44" t="str">
        <f t="shared" si="27"/>
        <v/>
      </c>
      <c r="O263" s="44" t="str">
        <f t="shared" si="27"/>
        <v/>
      </c>
      <c r="P263" s="44" t="str">
        <f t="shared" si="27"/>
        <v/>
      </c>
      <c r="Q263" s="53">
        <f>36-SUM(I256:P263)</f>
        <v>10</v>
      </c>
    </row>
    <row r="264" spans="1:17" ht="14.85" customHeight="1">
      <c r="A264" s="61" t="s">
        <v>47</v>
      </c>
      <c r="B264" s="62"/>
      <c r="C264" s="62" t="s">
        <v>123</v>
      </c>
      <c r="D264" s="66"/>
      <c r="E264" s="66"/>
      <c r="F264" s="68"/>
      <c r="G264" s="66"/>
      <c r="H264" s="71" t="s">
        <v>95</v>
      </c>
      <c r="I264" s="53"/>
      <c r="J264" s="53"/>
      <c r="K264" s="53"/>
      <c r="L264" s="53"/>
      <c r="M264" s="53"/>
      <c r="N264" s="53"/>
      <c r="O264" s="53"/>
      <c r="P264" s="53"/>
      <c r="Q264" s="53"/>
    </row>
    <row r="265" spans="1:17" ht="14.85" customHeight="1">
      <c r="A265" s="54">
        <v>9</v>
      </c>
      <c r="B265" s="55" t="s">
        <v>85</v>
      </c>
      <c r="C265" s="56" t="str">
        <f>IF(A265="","",VLOOKUP($A$264,Declarations!$A$11:$Y$42,VLOOKUP(A265,Declarations!$A$3:$H$10,6,0),0))</f>
        <v>Sam Nash</v>
      </c>
      <c r="D265" s="57" t="str">
        <f>IF(A265="","",VLOOKUP($A$264,Declarations!$A$11:$Y$41,VLOOKUP(A265,Declarations!$A$3:$H$10,7,0),0))</f>
        <v>M50</v>
      </c>
      <c r="E265" s="56" t="str">
        <f>IF(A265="","",VLOOKUP(A265,Declarations!$A$3:$H$10,2,0))</f>
        <v>Thames Valley Harriers</v>
      </c>
      <c r="F265" s="58" t="s">
        <v>479</v>
      </c>
      <c r="G265" s="59">
        <v>8</v>
      </c>
      <c r="H265" s="70"/>
      <c r="I265" s="44" t="str">
        <f t="shared" ref="I265:P272" si="28">IF($A265="","",IF($A265=I$12,$G265,""))</f>
        <v/>
      </c>
      <c r="J265" s="44" t="str">
        <f t="shared" si="28"/>
        <v/>
      </c>
      <c r="K265" s="44" t="str">
        <f t="shared" si="28"/>
        <v/>
      </c>
      <c r="L265" s="44" t="str">
        <f t="shared" si="28"/>
        <v/>
      </c>
      <c r="M265" s="44" t="str">
        <f t="shared" si="28"/>
        <v/>
      </c>
      <c r="N265" s="44" t="str">
        <f t="shared" si="28"/>
        <v/>
      </c>
      <c r="O265" s="44" t="str">
        <f t="shared" si="28"/>
        <v/>
      </c>
      <c r="P265" s="44">
        <f t="shared" si="28"/>
        <v>8</v>
      </c>
      <c r="Q265" s="53"/>
    </row>
    <row r="266" spans="1:17" ht="14.85" customHeight="1">
      <c r="A266" s="54">
        <v>6</v>
      </c>
      <c r="B266" s="55" t="s">
        <v>86</v>
      </c>
      <c r="C266" s="56" t="str">
        <f>IF(A266="","",VLOOKUP($A$264,Declarations!$A$11:$Y$42,VLOOKUP(A266,Declarations!$A$3:$H$10,6,0),0))</f>
        <v>Marcus Weedon</v>
      </c>
      <c r="D266" s="57" t="str">
        <f>IF(A266="","",VLOOKUP($A$264,Declarations!$A$11:$Y$41,VLOOKUP(A266,Declarations!$A$3:$H$10,7,0),0))</f>
        <v>M50</v>
      </c>
      <c r="E266" s="56" t="str">
        <f>IF(A266="","",VLOOKUP(A266,Declarations!$A$3:$H$10,2,0))</f>
        <v>Metros</v>
      </c>
      <c r="F266" s="58" t="s">
        <v>480</v>
      </c>
      <c r="G266" s="59">
        <v>7</v>
      </c>
      <c r="H266" s="70"/>
      <c r="I266" s="44" t="str">
        <f t="shared" si="28"/>
        <v/>
      </c>
      <c r="J266" s="44" t="str">
        <f t="shared" si="28"/>
        <v/>
      </c>
      <c r="K266" s="44" t="str">
        <f t="shared" si="28"/>
        <v/>
      </c>
      <c r="L266" s="44" t="str">
        <f t="shared" si="28"/>
        <v/>
      </c>
      <c r="M266" s="44">
        <f t="shared" si="28"/>
        <v>7</v>
      </c>
      <c r="N266" s="44" t="str">
        <f t="shared" si="28"/>
        <v/>
      </c>
      <c r="O266" s="44" t="str">
        <f t="shared" si="28"/>
        <v/>
      </c>
      <c r="P266" s="44" t="str">
        <f t="shared" si="28"/>
        <v/>
      </c>
      <c r="Q266" s="53"/>
    </row>
    <row r="267" spans="1:17" ht="14.85" customHeight="1">
      <c r="A267" s="54">
        <v>8</v>
      </c>
      <c r="B267" s="55" t="s">
        <v>87</v>
      </c>
      <c r="C267" s="56" t="str">
        <f>IF(A267="","",VLOOKUP($A$264,Declarations!$A$11:$Y$42,VLOOKUP(A267,Declarations!$A$3:$H$10,6,0),0))</f>
        <v>Stuart Leigh</v>
      </c>
      <c r="D267" s="57" t="str">
        <f>IF(A267="","",VLOOKUP($A$264,Declarations!$A$11:$Y$41,VLOOKUP(A267,Declarations!$A$3:$H$10,7,0),0))</f>
        <v>M55</v>
      </c>
      <c r="E267" s="56" t="str">
        <f>IF(A267="","",VLOOKUP(A267,Declarations!$A$3:$H$10,2,0))</f>
        <v>Serpentine</v>
      </c>
      <c r="F267" s="58" t="s">
        <v>481</v>
      </c>
      <c r="G267" s="59">
        <v>6</v>
      </c>
      <c r="H267" s="70"/>
      <c r="I267" s="44" t="str">
        <f t="shared" si="28"/>
        <v/>
      </c>
      <c r="J267" s="44" t="str">
        <f t="shared" si="28"/>
        <v/>
      </c>
      <c r="K267" s="44" t="str">
        <f t="shared" si="28"/>
        <v/>
      </c>
      <c r="L267" s="44" t="str">
        <f t="shared" si="28"/>
        <v/>
      </c>
      <c r="M267" s="44" t="str">
        <f t="shared" si="28"/>
        <v/>
      </c>
      <c r="N267" s="44" t="str">
        <f t="shared" si="28"/>
        <v/>
      </c>
      <c r="O267" s="44">
        <f t="shared" si="28"/>
        <v>6</v>
      </c>
      <c r="P267" s="44" t="str">
        <f t="shared" si="28"/>
        <v/>
      </c>
      <c r="Q267" s="53"/>
    </row>
    <row r="268" spans="1:17" ht="14.85" customHeight="1">
      <c r="A268" s="54">
        <v>5</v>
      </c>
      <c r="B268" s="55" t="s">
        <v>88</v>
      </c>
      <c r="C268" s="56" t="str">
        <f>IF(A268="","",VLOOKUP($A$264,Declarations!$A$11:$Y$42,VLOOKUP(A268,Declarations!$A$3:$H$10,6,0),0))</f>
        <v>Jim Southgate</v>
      </c>
      <c r="D268" s="57" t="str">
        <f>IF(A268="","",VLOOKUP($A$264,Declarations!$A$11:$Y$41,VLOOKUP(A268,Declarations!$A$3:$H$10,7,0),0))</f>
        <v>M50</v>
      </c>
      <c r="E268" s="56" t="str">
        <f>IF(A268="","",VLOOKUP(A268,Declarations!$A$3:$H$10,2,0))</f>
        <v>Hillingdon</v>
      </c>
      <c r="F268" s="58" t="s">
        <v>482</v>
      </c>
      <c r="G268" s="59">
        <v>5</v>
      </c>
      <c r="H268" s="70"/>
      <c r="I268" s="44" t="str">
        <f t="shared" si="28"/>
        <v/>
      </c>
      <c r="J268" s="44" t="str">
        <f t="shared" si="28"/>
        <v/>
      </c>
      <c r="K268" s="44" t="str">
        <f t="shared" si="28"/>
        <v/>
      </c>
      <c r="L268" s="44">
        <f t="shared" si="28"/>
        <v>5</v>
      </c>
      <c r="M268" s="44" t="str">
        <f t="shared" si="28"/>
        <v/>
      </c>
      <c r="N268" s="44" t="str">
        <f t="shared" si="28"/>
        <v/>
      </c>
      <c r="O268" s="44" t="str">
        <f t="shared" si="28"/>
        <v/>
      </c>
      <c r="P268" s="44" t="str">
        <f t="shared" si="28"/>
        <v/>
      </c>
      <c r="Q268" s="53"/>
    </row>
    <row r="269" spans="1:17" ht="14.85" customHeight="1">
      <c r="A269" s="54"/>
      <c r="B269" s="55" t="s">
        <v>89</v>
      </c>
      <c r="C269" s="56" t="str">
        <f>IF(A269="","",VLOOKUP($A$264,Declarations!$A$11:$Y$42,VLOOKUP(A269,Declarations!$A$3:$H$10,6,0),0))</f>
        <v/>
      </c>
      <c r="D269" s="57" t="str">
        <f>IF(A269="","",VLOOKUP($A$264,Declarations!$A$11:$Y$41,VLOOKUP(A269,Declarations!$A$3:$H$10,7,0),0))</f>
        <v/>
      </c>
      <c r="E269" s="56" t="str">
        <f>IF(A269="","",VLOOKUP(A269,Declarations!$A$3:$H$10,2,0))</f>
        <v/>
      </c>
      <c r="F269" s="58"/>
      <c r="G269" s="59">
        <v>4</v>
      </c>
      <c r="H269" s="70"/>
      <c r="I269" s="44" t="str">
        <f t="shared" si="28"/>
        <v/>
      </c>
      <c r="J269" s="44" t="str">
        <f t="shared" si="28"/>
        <v/>
      </c>
      <c r="K269" s="44" t="str">
        <f t="shared" si="28"/>
        <v/>
      </c>
      <c r="L269" s="44" t="str">
        <f t="shared" si="28"/>
        <v/>
      </c>
      <c r="M269" s="44" t="str">
        <f t="shared" si="28"/>
        <v/>
      </c>
      <c r="N269" s="44" t="str">
        <f t="shared" si="28"/>
        <v/>
      </c>
      <c r="O269" s="44" t="str">
        <f t="shared" si="28"/>
        <v/>
      </c>
      <c r="P269" s="44" t="str">
        <f t="shared" si="28"/>
        <v/>
      </c>
      <c r="Q269" s="53"/>
    </row>
    <row r="270" spans="1:17" ht="14.85" customHeight="1">
      <c r="A270" s="54"/>
      <c r="B270" s="55" t="s">
        <v>90</v>
      </c>
      <c r="C270" s="56" t="str">
        <f>IF(A270="","",VLOOKUP($A$264,Declarations!$A$11:$Y$42,VLOOKUP(A270,Declarations!$A$3:$H$10,6,0),0))</f>
        <v/>
      </c>
      <c r="D270" s="57" t="str">
        <f>IF(A270="","",VLOOKUP($A$264,Declarations!$A$11:$Y$41,VLOOKUP(A270,Declarations!$A$3:$H$10,7,0),0))</f>
        <v/>
      </c>
      <c r="E270" s="56" t="str">
        <f>IF(A270="","",VLOOKUP(A270,Declarations!$A$3:$H$10,2,0))</f>
        <v/>
      </c>
      <c r="F270" s="58"/>
      <c r="G270" s="59">
        <v>3</v>
      </c>
      <c r="H270" s="70"/>
      <c r="I270" s="44" t="str">
        <f t="shared" si="28"/>
        <v/>
      </c>
      <c r="J270" s="44" t="str">
        <f t="shared" si="28"/>
        <v/>
      </c>
      <c r="K270" s="44" t="str">
        <f t="shared" si="28"/>
        <v/>
      </c>
      <c r="L270" s="44" t="str">
        <f t="shared" si="28"/>
        <v/>
      </c>
      <c r="M270" s="44" t="str">
        <f t="shared" si="28"/>
        <v/>
      </c>
      <c r="N270" s="44" t="str">
        <f t="shared" si="28"/>
        <v/>
      </c>
      <c r="O270" s="44" t="str">
        <f t="shared" si="28"/>
        <v/>
      </c>
      <c r="P270" s="44" t="str">
        <f t="shared" si="28"/>
        <v/>
      </c>
      <c r="Q270" s="53"/>
    </row>
    <row r="271" spans="1:17" ht="14.85" customHeight="1">
      <c r="A271" s="54"/>
      <c r="B271" s="55" t="s">
        <v>91</v>
      </c>
      <c r="C271" s="56" t="str">
        <f>IF(A271="","",VLOOKUP($A$264,Declarations!$A$11:$Y$42,VLOOKUP(A271,Declarations!$A$3:$H$10,6,0),0))</f>
        <v/>
      </c>
      <c r="D271" s="57" t="str">
        <f>IF(A271="","",VLOOKUP($A$264,Declarations!$A$11:$Y$41,VLOOKUP(A271,Declarations!$A$3:$H$10,7,0),0))</f>
        <v/>
      </c>
      <c r="E271" s="56" t="str">
        <f>IF(A271="","",VLOOKUP(A271,Declarations!$A$3:$H$10,2,0))</f>
        <v/>
      </c>
      <c r="F271" s="58"/>
      <c r="G271" s="59">
        <v>2</v>
      </c>
      <c r="H271" s="70"/>
      <c r="I271" s="44" t="str">
        <f t="shared" si="28"/>
        <v/>
      </c>
      <c r="J271" s="44" t="str">
        <f t="shared" si="28"/>
        <v/>
      </c>
      <c r="K271" s="44" t="str">
        <f t="shared" si="28"/>
        <v/>
      </c>
      <c r="L271" s="44" t="str">
        <f t="shared" si="28"/>
        <v/>
      </c>
      <c r="M271" s="44" t="str">
        <f t="shared" si="28"/>
        <v/>
      </c>
      <c r="N271" s="44" t="str">
        <f t="shared" si="28"/>
        <v/>
      </c>
      <c r="O271" s="44" t="str">
        <f t="shared" si="28"/>
        <v/>
      </c>
      <c r="P271" s="44" t="str">
        <f t="shared" si="28"/>
        <v/>
      </c>
      <c r="Q271" s="53"/>
    </row>
    <row r="272" spans="1:17" ht="14.85" customHeight="1">
      <c r="A272" s="54"/>
      <c r="B272" s="55" t="s">
        <v>92</v>
      </c>
      <c r="C272" s="56" t="str">
        <f>IF(A272="","",VLOOKUP($A$264,Declarations!$A$11:$Y$42,VLOOKUP(A272,Declarations!$A$3:$H$10,6,0),0))</f>
        <v/>
      </c>
      <c r="D272" s="57" t="str">
        <f>IF(A272="","",VLOOKUP($A$264,Declarations!$A$11:$Y$41,VLOOKUP(A272,Declarations!$A$3:$H$10,7,0),0))</f>
        <v/>
      </c>
      <c r="E272" s="56" t="str">
        <f>IF(A272="","",VLOOKUP(A272,Declarations!$A$3:$H$10,2,0))</f>
        <v/>
      </c>
      <c r="F272" s="58"/>
      <c r="G272" s="59">
        <v>1</v>
      </c>
      <c r="H272" s="70"/>
      <c r="I272" s="44" t="str">
        <f t="shared" si="28"/>
        <v/>
      </c>
      <c r="J272" s="44" t="str">
        <f t="shared" si="28"/>
        <v/>
      </c>
      <c r="K272" s="44" t="str">
        <f t="shared" si="28"/>
        <v/>
      </c>
      <c r="L272" s="44" t="str">
        <f t="shared" si="28"/>
        <v/>
      </c>
      <c r="M272" s="44" t="str">
        <f t="shared" si="28"/>
        <v/>
      </c>
      <c r="N272" s="44" t="str">
        <f t="shared" si="28"/>
        <v/>
      </c>
      <c r="O272" s="44" t="str">
        <f t="shared" si="28"/>
        <v/>
      </c>
      <c r="P272" s="44" t="str">
        <f t="shared" si="28"/>
        <v/>
      </c>
      <c r="Q272" s="53">
        <f>36-SUM(I265:P272)</f>
        <v>10</v>
      </c>
    </row>
    <row r="273" spans="1:17" ht="14.85" customHeight="1">
      <c r="A273" s="61" t="s">
        <v>48</v>
      </c>
      <c r="B273" s="62"/>
      <c r="C273" s="62" t="s">
        <v>124</v>
      </c>
      <c r="D273" s="66"/>
      <c r="E273" s="66"/>
      <c r="F273" s="68"/>
      <c r="G273" s="66"/>
      <c r="H273" s="71" t="s">
        <v>95</v>
      </c>
      <c r="I273" s="53"/>
      <c r="J273" s="53"/>
      <c r="K273" s="53"/>
      <c r="L273" s="53"/>
      <c r="M273" s="53"/>
      <c r="N273" s="53"/>
      <c r="O273" s="53"/>
      <c r="P273" s="53"/>
      <c r="Q273" s="53"/>
    </row>
    <row r="274" spans="1:17" ht="14.85" customHeight="1">
      <c r="A274" s="54">
        <v>4</v>
      </c>
      <c r="B274" s="55" t="s">
        <v>85</v>
      </c>
      <c r="C274" s="56" t="str">
        <f>IF(A274="","",VLOOKUP($A$273,Declarations!$A$11:$Y$42,VLOOKUP(A274,Declarations!$A$3:$H$10,6,0),0))</f>
        <v>Chris Carden</v>
      </c>
      <c r="D274" s="57" t="str">
        <f>IF(A274="","",VLOOKUP($A$273,Declarations!$A$11:$Y$41,VLOOKUP(A274,Declarations!$A$3:$H$10,7,0),0))</f>
        <v>M60</v>
      </c>
      <c r="E274" s="56" t="str">
        <f>IF(A274="","",VLOOKUP(A274,Declarations!$A$3:$H$10,2,0))</f>
        <v>Herne Hill Harriers</v>
      </c>
      <c r="F274" s="58" t="s">
        <v>486</v>
      </c>
      <c r="G274" s="59">
        <v>8</v>
      </c>
      <c r="H274" s="70"/>
      <c r="I274" s="44" t="str">
        <f t="shared" ref="I274:P281" si="29">IF($A274="","",IF($A274=I$12,$G274,""))</f>
        <v/>
      </c>
      <c r="J274" s="44" t="str">
        <f t="shared" si="29"/>
        <v/>
      </c>
      <c r="K274" s="44">
        <f t="shared" si="29"/>
        <v>8</v>
      </c>
      <c r="L274" s="44" t="str">
        <f t="shared" si="29"/>
        <v/>
      </c>
      <c r="M274" s="44" t="str">
        <f t="shared" si="29"/>
        <v/>
      </c>
      <c r="N274" s="44" t="str">
        <f t="shared" si="29"/>
        <v/>
      </c>
      <c r="O274" s="44" t="str">
        <f t="shared" si="29"/>
        <v/>
      </c>
      <c r="P274" s="44" t="str">
        <f t="shared" si="29"/>
        <v/>
      </c>
      <c r="Q274" s="53"/>
    </row>
    <row r="275" spans="1:17" ht="14.85" customHeight="1">
      <c r="A275" s="54">
        <v>9</v>
      </c>
      <c r="B275" s="55" t="s">
        <v>86</v>
      </c>
      <c r="C275" s="56" t="str">
        <f>IF(A275="","",VLOOKUP($A$273,Declarations!$A$11:$Y$42,VLOOKUP(A275,Declarations!$A$3:$H$10,6,0),0))</f>
        <v>Trevor Wade</v>
      </c>
      <c r="D275" s="57" t="str">
        <f>IF(A275="","",VLOOKUP($A$273,Declarations!$A$11:$Y$41,VLOOKUP(A275,Declarations!$A$3:$H$10,7,0),0))</f>
        <v>M60</v>
      </c>
      <c r="E275" s="56" t="str">
        <f>IF(A275="","",VLOOKUP(A275,Declarations!$A$3:$H$10,2,0))</f>
        <v>Thames Valley Harriers</v>
      </c>
      <c r="F275" s="58" t="s">
        <v>488</v>
      </c>
      <c r="G275" s="59">
        <v>7</v>
      </c>
      <c r="H275" s="70"/>
      <c r="I275" s="44" t="str">
        <f t="shared" si="29"/>
        <v/>
      </c>
      <c r="J275" s="44" t="str">
        <f t="shared" si="29"/>
        <v/>
      </c>
      <c r="K275" s="44" t="str">
        <f t="shared" si="29"/>
        <v/>
      </c>
      <c r="L275" s="44" t="str">
        <f t="shared" si="29"/>
        <v/>
      </c>
      <c r="M275" s="44" t="str">
        <f t="shared" si="29"/>
        <v/>
      </c>
      <c r="N275" s="44" t="str">
        <f t="shared" si="29"/>
        <v/>
      </c>
      <c r="O275" s="44" t="str">
        <f t="shared" si="29"/>
        <v/>
      </c>
      <c r="P275" s="44">
        <f t="shared" si="29"/>
        <v>7</v>
      </c>
      <c r="Q275" s="53"/>
    </row>
    <row r="276" spans="1:17" ht="14.85" customHeight="1">
      <c r="A276" s="54">
        <v>5</v>
      </c>
      <c r="B276" s="55" t="s">
        <v>87</v>
      </c>
      <c r="C276" s="56" t="str">
        <f>IF(A276="","",VLOOKUP($A$273,Declarations!$A$11:$Y$42,VLOOKUP(A276,Declarations!$A$3:$H$10,6,0),0))</f>
        <v>Dave Martin</v>
      </c>
      <c r="D276" s="57" t="str">
        <f>IF(A276="","",VLOOKUP($A$273,Declarations!$A$11:$Y$41,VLOOKUP(A276,Declarations!$A$3:$H$10,7,0),0))</f>
        <v>M60</v>
      </c>
      <c r="E276" s="56" t="str">
        <f>IF(A276="","",VLOOKUP(A276,Declarations!$A$3:$H$10,2,0))</f>
        <v>Hillingdon</v>
      </c>
      <c r="F276" s="58" t="s">
        <v>490</v>
      </c>
      <c r="G276" s="59">
        <v>6</v>
      </c>
      <c r="H276" s="70"/>
      <c r="I276" s="44" t="str">
        <f t="shared" si="29"/>
        <v/>
      </c>
      <c r="J276" s="44" t="str">
        <f t="shared" si="29"/>
        <v/>
      </c>
      <c r="K276" s="44" t="str">
        <f t="shared" si="29"/>
        <v/>
      </c>
      <c r="L276" s="44">
        <f t="shared" si="29"/>
        <v>6</v>
      </c>
      <c r="M276" s="44" t="str">
        <f t="shared" si="29"/>
        <v/>
      </c>
      <c r="N276" s="44" t="str">
        <f t="shared" si="29"/>
        <v/>
      </c>
      <c r="O276" s="44" t="str">
        <f t="shared" si="29"/>
        <v/>
      </c>
      <c r="P276" s="44" t="str">
        <f t="shared" si="29"/>
        <v/>
      </c>
      <c r="Q276" s="53"/>
    </row>
    <row r="277" spans="1:17" ht="14.85" customHeight="1">
      <c r="A277" s="54">
        <v>8</v>
      </c>
      <c r="B277" s="55" t="s">
        <v>88</v>
      </c>
      <c r="C277" s="56" t="str">
        <f>IF(A277="","",VLOOKUP($A$273,Declarations!$A$11:$Y$42,VLOOKUP(A277,Declarations!$A$3:$H$10,6,0),0))</f>
        <v>Tony McGahan</v>
      </c>
      <c r="D277" s="57" t="str">
        <f>IF(A277="","",VLOOKUP($A$273,Declarations!$A$11:$Y$41,VLOOKUP(A277,Declarations!$A$3:$H$10,7,0),0))</f>
        <v>M70</v>
      </c>
      <c r="E277" s="56" t="str">
        <f>IF(A277="","",VLOOKUP(A277,Declarations!$A$3:$H$10,2,0))</f>
        <v>Serpentine</v>
      </c>
      <c r="F277" s="58" t="s">
        <v>491</v>
      </c>
      <c r="G277" s="59">
        <v>5</v>
      </c>
      <c r="H277" s="70"/>
      <c r="I277" s="44" t="str">
        <f t="shared" si="29"/>
        <v/>
      </c>
      <c r="J277" s="44" t="str">
        <f t="shared" si="29"/>
        <v/>
      </c>
      <c r="K277" s="44" t="str">
        <f t="shared" si="29"/>
        <v/>
      </c>
      <c r="L277" s="44" t="str">
        <f t="shared" si="29"/>
        <v/>
      </c>
      <c r="M277" s="44" t="str">
        <f t="shared" si="29"/>
        <v/>
      </c>
      <c r="N277" s="44" t="str">
        <f t="shared" si="29"/>
        <v/>
      </c>
      <c r="O277" s="44">
        <f t="shared" si="29"/>
        <v>5</v>
      </c>
      <c r="P277" s="44" t="str">
        <f t="shared" si="29"/>
        <v/>
      </c>
      <c r="Q277" s="53"/>
    </row>
    <row r="278" spans="1:17" ht="14.85" customHeight="1">
      <c r="A278" s="54"/>
      <c r="B278" s="55" t="s">
        <v>89</v>
      </c>
      <c r="C278" s="56" t="str">
        <f>IF(A278="","",VLOOKUP($A$273,Declarations!$A$11:$Y$42,VLOOKUP(A278,Declarations!$A$3:$H$10,6,0),0))</f>
        <v/>
      </c>
      <c r="D278" s="57" t="str">
        <f>IF(A278="","",VLOOKUP($A$273,Declarations!$A$11:$Y$41,VLOOKUP(A278,Declarations!$A$3:$H$10,7,0),0))</f>
        <v/>
      </c>
      <c r="E278" s="56" t="str">
        <f>IF(A278="","",VLOOKUP(A278,Declarations!$A$3:$H$10,2,0))</f>
        <v/>
      </c>
      <c r="F278" s="58"/>
      <c r="G278" s="59">
        <v>4</v>
      </c>
      <c r="H278" s="70"/>
      <c r="I278" s="44" t="str">
        <f t="shared" si="29"/>
        <v/>
      </c>
      <c r="J278" s="44" t="str">
        <f t="shared" si="29"/>
        <v/>
      </c>
      <c r="K278" s="44" t="str">
        <f t="shared" si="29"/>
        <v/>
      </c>
      <c r="L278" s="44" t="str">
        <f t="shared" si="29"/>
        <v/>
      </c>
      <c r="M278" s="44" t="str">
        <f t="shared" si="29"/>
        <v/>
      </c>
      <c r="N278" s="44" t="str">
        <f t="shared" si="29"/>
        <v/>
      </c>
      <c r="O278" s="44" t="str">
        <f t="shared" si="29"/>
        <v/>
      </c>
      <c r="P278" s="44" t="str">
        <f t="shared" si="29"/>
        <v/>
      </c>
      <c r="Q278" s="53"/>
    </row>
    <row r="279" spans="1:17" ht="14.85" customHeight="1">
      <c r="A279" s="54"/>
      <c r="B279" s="55" t="s">
        <v>90</v>
      </c>
      <c r="C279" s="56" t="str">
        <f>IF(A279="","",VLOOKUP($A$273,Declarations!$A$11:$Y$42,VLOOKUP(A279,Declarations!$A$3:$H$10,6,0),0))</f>
        <v/>
      </c>
      <c r="D279" s="57" t="str">
        <f>IF(A279="","",VLOOKUP($A$273,Declarations!$A$11:$Y$41,VLOOKUP(A279,Declarations!$A$3:$H$10,7,0),0))</f>
        <v/>
      </c>
      <c r="E279" s="56" t="str">
        <f>IF(A279="","",VLOOKUP(A279,Declarations!$A$3:$H$10,2,0))</f>
        <v/>
      </c>
      <c r="F279" s="58"/>
      <c r="G279" s="59">
        <v>3</v>
      </c>
      <c r="H279" s="70"/>
      <c r="I279" s="44" t="str">
        <f t="shared" si="29"/>
        <v/>
      </c>
      <c r="J279" s="44" t="str">
        <f t="shared" si="29"/>
        <v/>
      </c>
      <c r="K279" s="44" t="str">
        <f t="shared" si="29"/>
        <v/>
      </c>
      <c r="L279" s="44" t="str">
        <f t="shared" si="29"/>
        <v/>
      </c>
      <c r="M279" s="44" t="str">
        <f t="shared" si="29"/>
        <v/>
      </c>
      <c r="N279" s="44" t="str">
        <f t="shared" si="29"/>
        <v/>
      </c>
      <c r="O279" s="44" t="str">
        <f t="shared" si="29"/>
        <v/>
      </c>
      <c r="P279" s="44" t="str">
        <f t="shared" si="29"/>
        <v/>
      </c>
      <c r="Q279" s="53"/>
    </row>
    <row r="280" spans="1:17" ht="14.85" customHeight="1">
      <c r="A280" s="54"/>
      <c r="B280" s="55" t="s">
        <v>91</v>
      </c>
      <c r="C280" s="56" t="str">
        <f>IF(A280="","",VLOOKUP($A$273,Declarations!$A$11:$Y$42,VLOOKUP(A280,Declarations!$A$3:$H$10,6,0),0))</f>
        <v/>
      </c>
      <c r="D280" s="57" t="str">
        <f>IF(A280="","",VLOOKUP($A$273,Declarations!$A$11:$Y$41,VLOOKUP(A280,Declarations!$A$3:$H$10,7,0),0))</f>
        <v/>
      </c>
      <c r="E280" s="56" t="str">
        <f>IF(A280="","",VLOOKUP(A280,Declarations!$A$3:$H$10,2,0))</f>
        <v/>
      </c>
      <c r="F280" s="58"/>
      <c r="G280" s="59">
        <v>2</v>
      </c>
      <c r="H280" s="70"/>
      <c r="I280" s="44" t="str">
        <f t="shared" si="29"/>
        <v/>
      </c>
      <c r="J280" s="44" t="str">
        <f t="shared" si="29"/>
        <v/>
      </c>
      <c r="K280" s="44" t="str">
        <f t="shared" si="29"/>
        <v/>
      </c>
      <c r="L280" s="44" t="str">
        <f t="shared" si="29"/>
        <v/>
      </c>
      <c r="M280" s="44" t="str">
        <f t="shared" si="29"/>
        <v/>
      </c>
      <c r="N280" s="44" t="str">
        <f t="shared" si="29"/>
        <v/>
      </c>
      <c r="O280" s="44" t="str">
        <f t="shared" si="29"/>
        <v/>
      </c>
      <c r="P280" s="44" t="str">
        <f t="shared" si="29"/>
        <v/>
      </c>
      <c r="Q280" s="53"/>
    </row>
    <row r="281" spans="1:17" ht="14.85" customHeight="1">
      <c r="A281" s="54"/>
      <c r="B281" s="55" t="s">
        <v>92</v>
      </c>
      <c r="C281" s="56" t="str">
        <f>IF(A281="","",VLOOKUP($A$273,Declarations!$A$11:$Y$42,VLOOKUP(A281,Declarations!$A$3:$H$10,6,0),0))</f>
        <v/>
      </c>
      <c r="D281" s="57" t="str">
        <f>IF(A281="","",VLOOKUP($A$273,Declarations!$A$11:$Y$41,VLOOKUP(A281,Declarations!$A$3:$H$10,7,0),0))</f>
        <v/>
      </c>
      <c r="E281" s="56" t="str">
        <f>IF(A281="","",VLOOKUP(A281,Declarations!$A$3:$H$10,2,0))</f>
        <v/>
      </c>
      <c r="F281" s="58"/>
      <c r="G281" s="59">
        <v>1</v>
      </c>
      <c r="H281" s="70"/>
      <c r="I281" s="44" t="str">
        <f t="shared" si="29"/>
        <v/>
      </c>
      <c r="J281" s="44" t="str">
        <f t="shared" si="29"/>
        <v/>
      </c>
      <c r="K281" s="44" t="str">
        <f t="shared" si="29"/>
        <v/>
      </c>
      <c r="L281" s="44" t="str">
        <f t="shared" si="29"/>
        <v/>
      </c>
      <c r="M281" s="44" t="str">
        <f t="shared" si="29"/>
        <v/>
      </c>
      <c r="N281" s="44" t="str">
        <f t="shared" si="29"/>
        <v/>
      </c>
      <c r="O281" s="44" t="str">
        <f t="shared" si="29"/>
        <v/>
      </c>
      <c r="P281" s="44" t="str">
        <f t="shared" si="29"/>
        <v/>
      </c>
      <c r="Q281" s="53">
        <f>36-SUM(I274:P281)</f>
        <v>10</v>
      </c>
    </row>
    <row r="282" spans="1:17" ht="14.85" customHeight="1">
      <c r="A282" s="72" t="s">
        <v>49</v>
      </c>
      <c r="B282" s="62"/>
      <c r="C282" s="62" t="s">
        <v>125</v>
      </c>
      <c r="D282" s="66"/>
      <c r="E282" s="66"/>
      <c r="F282" s="68"/>
      <c r="G282" s="66"/>
      <c r="H282" s="73"/>
      <c r="I282" s="53"/>
      <c r="J282" s="53"/>
      <c r="K282" s="53"/>
      <c r="L282" s="53"/>
      <c r="M282" s="53"/>
      <c r="N282" s="53"/>
      <c r="O282" s="53"/>
      <c r="P282" s="53"/>
      <c r="Q282" s="53"/>
    </row>
    <row r="283" spans="1:17" ht="14.85" customHeight="1">
      <c r="A283" s="54">
        <v>9</v>
      </c>
      <c r="B283" s="55" t="s">
        <v>85</v>
      </c>
      <c r="C283" s="56" t="str">
        <f>IF(A283="","",VLOOKUP($A$282,Declarations!$A$12:$Y$42,VLOOKUP(A283,Declarations!$A$3:$H$10,6,0),0))</f>
        <v>Thames Valley Harriers</v>
      </c>
      <c r="D283" s="57" t="str">
        <f>IF(A283="","",VLOOKUP($A$282,Declarations!$A$12:$Y$42,VLOOKUP(A283,Declarations!$A$3:$H$10,7,0),0))</f>
        <v>M35</v>
      </c>
      <c r="E283" s="56" t="str">
        <f>IF(A283="","",VLOOKUP(A283,Declarations!$A$3:$H$10,2,0))</f>
        <v>Thames Valley Harriers</v>
      </c>
      <c r="F283" s="58" t="s">
        <v>455</v>
      </c>
      <c r="G283" s="59">
        <v>8</v>
      </c>
      <c r="H283" s="60"/>
      <c r="I283" s="44" t="str">
        <f t="shared" ref="I283:P290" si="30">IF($A283="","",IF($A283=I$12,$G283,""))</f>
        <v/>
      </c>
      <c r="J283" s="44" t="str">
        <f t="shared" si="30"/>
        <v/>
      </c>
      <c r="K283" s="44" t="str">
        <f t="shared" si="30"/>
        <v/>
      </c>
      <c r="L283" s="44" t="str">
        <f t="shared" si="30"/>
        <v/>
      </c>
      <c r="M283" s="44" t="str">
        <f t="shared" si="30"/>
        <v/>
      </c>
      <c r="N283" s="44" t="str">
        <f t="shared" si="30"/>
        <v/>
      </c>
      <c r="O283" s="44" t="str">
        <f t="shared" si="30"/>
        <v/>
      </c>
      <c r="P283" s="44">
        <f t="shared" si="30"/>
        <v>8</v>
      </c>
      <c r="Q283" s="53"/>
    </row>
    <row r="284" spans="1:17" ht="14.85" customHeight="1">
      <c r="A284" s="54">
        <v>8</v>
      </c>
      <c r="B284" s="55" t="s">
        <v>86</v>
      </c>
      <c r="C284" s="56" t="str">
        <f>IF(A284="","",VLOOKUP($A$282,Declarations!$A$12:$Y$42,VLOOKUP(A284,Declarations!$A$3:$H$10,6,0),0))</f>
        <v>Serpentine</v>
      </c>
      <c r="D284" s="57" t="str">
        <f>IF(A284="","",VLOOKUP($A$282,Declarations!$A$12:$Y$42,VLOOKUP(A284,Declarations!$A$3:$H$10,7,0),0))</f>
        <v>M35</v>
      </c>
      <c r="E284" s="56" t="str">
        <f>IF(A284="","",VLOOKUP(A284,Declarations!$A$3:$H$10,2,0))</f>
        <v>Serpentine</v>
      </c>
      <c r="F284" s="58" t="s">
        <v>456</v>
      </c>
      <c r="G284" s="59">
        <v>7</v>
      </c>
      <c r="H284" s="60"/>
      <c r="I284" s="44" t="str">
        <f t="shared" si="30"/>
        <v/>
      </c>
      <c r="J284" s="44" t="str">
        <f t="shared" si="30"/>
        <v/>
      </c>
      <c r="K284" s="44" t="str">
        <f t="shared" si="30"/>
        <v/>
      </c>
      <c r="L284" s="44" t="str">
        <f t="shared" si="30"/>
        <v/>
      </c>
      <c r="M284" s="44" t="str">
        <f t="shared" si="30"/>
        <v/>
      </c>
      <c r="N284" s="44" t="str">
        <f t="shared" si="30"/>
        <v/>
      </c>
      <c r="O284" s="44">
        <f t="shared" si="30"/>
        <v>7</v>
      </c>
      <c r="P284" s="44" t="str">
        <f t="shared" si="30"/>
        <v/>
      </c>
      <c r="Q284" s="53"/>
    </row>
    <row r="285" spans="1:17" ht="14.85" customHeight="1">
      <c r="A285" s="54">
        <v>5</v>
      </c>
      <c r="B285" s="55" t="s">
        <v>87</v>
      </c>
      <c r="C285" s="56" t="str">
        <f>IF(A285="","",VLOOKUP($A$282,Declarations!$A$12:$Y$42,VLOOKUP(A285,Declarations!$A$3:$H$10,6,0),0))</f>
        <v>Hillingdon</v>
      </c>
      <c r="D285" s="57" t="str">
        <f>IF(A285="","",VLOOKUP($A$282,Declarations!$A$12:$Y$42,VLOOKUP(A285,Declarations!$A$3:$H$10,7,0),0))</f>
        <v>M35</v>
      </c>
      <c r="E285" s="56" t="str">
        <f>IF(A285="","",VLOOKUP(A285,Declarations!$A$3:$H$10,2,0))</f>
        <v>Hillingdon</v>
      </c>
      <c r="F285" s="58" t="s">
        <v>457</v>
      </c>
      <c r="G285" s="59">
        <v>6</v>
      </c>
      <c r="H285" s="60"/>
      <c r="I285" s="44" t="str">
        <f t="shared" si="30"/>
        <v/>
      </c>
      <c r="J285" s="44" t="str">
        <f t="shared" si="30"/>
        <v/>
      </c>
      <c r="K285" s="44" t="str">
        <f t="shared" si="30"/>
        <v/>
      </c>
      <c r="L285" s="44">
        <f t="shared" si="30"/>
        <v>6</v>
      </c>
      <c r="M285" s="44" t="str">
        <f t="shared" si="30"/>
        <v/>
      </c>
      <c r="N285" s="44" t="str">
        <f t="shared" si="30"/>
        <v/>
      </c>
      <c r="O285" s="44" t="str">
        <f t="shared" si="30"/>
        <v/>
      </c>
      <c r="P285" s="44" t="str">
        <f t="shared" si="30"/>
        <v/>
      </c>
      <c r="Q285" s="53"/>
    </row>
    <row r="286" spans="1:17" ht="14.85" customHeight="1">
      <c r="A286" s="54">
        <v>4</v>
      </c>
      <c r="B286" s="55" t="s">
        <v>88</v>
      </c>
      <c r="C286" s="56" t="str">
        <f>IF(A286="","",VLOOKUP($A$282,Declarations!$A$12:$Y$42,VLOOKUP(A286,Declarations!$A$3:$H$10,6,0),0))</f>
        <v>Herne Hill Harriers</v>
      </c>
      <c r="D286" s="57" t="str">
        <f>IF(A286="","",VLOOKUP($A$282,Declarations!$A$12:$Y$42,VLOOKUP(A286,Declarations!$A$3:$H$10,7,0),0))</f>
        <v>M35</v>
      </c>
      <c r="E286" s="56" t="str">
        <f>IF(A286="","",VLOOKUP(A286,Declarations!$A$3:$H$10,2,0))</f>
        <v>Herne Hill Harriers</v>
      </c>
      <c r="F286" s="58" t="s">
        <v>458</v>
      </c>
      <c r="G286" s="59">
        <v>5</v>
      </c>
      <c r="H286" s="60"/>
      <c r="I286" s="44" t="str">
        <f t="shared" si="30"/>
        <v/>
      </c>
      <c r="J286" s="44" t="str">
        <f t="shared" si="30"/>
        <v/>
      </c>
      <c r="K286" s="44">
        <f t="shared" si="30"/>
        <v>5</v>
      </c>
      <c r="L286" s="44" t="str">
        <f t="shared" si="30"/>
        <v/>
      </c>
      <c r="M286" s="44" t="str">
        <f t="shared" si="30"/>
        <v/>
      </c>
      <c r="N286" s="44" t="str">
        <f t="shared" si="30"/>
        <v/>
      </c>
      <c r="O286" s="44" t="str">
        <f t="shared" si="30"/>
        <v/>
      </c>
      <c r="P286" s="44" t="str">
        <f t="shared" si="30"/>
        <v/>
      </c>
      <c r="Q286" s="53"/>
    </row>
    <row r="287" spans="1:17" ht="14.85" customHeight="1">
      <c r="A287" s="54"/>
      <c r="B287" s="55" t="s">
        <v>89</v>
      </c>
      <c r="C287" s="56" t="str">
        <f>IF(A287="","",VLOOKUP($A$282,Declarations!$A$12:$Y$42,VLOOKUP(A287,Declarations!$A$3:$H$10,6,0),0))</f>
        <v/>
      </c>
      <c r="D287" s="57" t="str">
        <f>IF(A287="","",VLOOKUP($A$282,Declarations!$A$12:$Y$42,VLOOKUP(A287,Declarations!$A$3:$H$10,7,0),0))</f>
        <v/>
      </c>
      <c r="E287" s="56" t="str">
        <f>IF(A287="","",VLOOKUP(A287,Declarations!$A$3:$H$10,2,0))</f>
        <v/>
      </c>
      <c r="F287" s="58"/>
      <c r="G287" s="59">
        <v>4</v>
      </c>
      <c r="H287" s="60"/>
      <c r="I287" s="44" t="str">
        <f t="shared" si="30"/>
        <v/>
      </c>
      <c r="J287" s="44" t="str">
        <f t="shared" si="30"/>
        <v/>
      </c>
      <c r="K287" s="44" t="str">
        <f t="shared" si="30"/>
        <v/>
      </c>
      <c r="L287" s="44" t="str">
        <f t="shared" si="30"/>
        <v/>
      </c>
      <c r="M287" s="44" t="str">
        <f t="shared" si="30"/>
        <v/>
      </c>
      <c r="N287" s="44" t="str">
        <f t="shared" si="30"/>
        <v/>
      </c>
      <c r="O287" s="44" t="str">
        <f t="shared" si="30"/>
        <v/>
      </c>
      <c r="P287" s="44" t="str">
        <f t="shared" si="30"/>
        <v/>
      </c>
      <c r="Q287" s="53"/>
    </row>
    <row r="288" spans="1:17" ht="14.85" customHeight="1">
      <c r="A288" s="54"/>
      <c r="B288" s="55" t="s">
        <v>90</v>
      </c>
      <c r="C288" s="56" t="str">
        <f>IF(A288="","",VLOOKUP($A$282,Declarations!$A$12:$Y$42,VLOOKUP(A288,Declarations!$A$3:$H$10,6,0),0))</f>
        <v/>
      </c>
      <c r="D288" s="57" t="str">
        <f>IF(A288="","",VLOOKUP($A$282,Declarations!$A$12:$Y$42,VLOOKUP(A288,Declarations!$A$3:$H$10,7,0),0))</f>
        <v/>
      </c>
      <c r="E288" s="56" t="str">
        <f>IF(A288="","",VLOOKUP(A288,Declarations!$A$3:$H$10,2,0))</f>
        <v/>
      </c>
      <c r="F288" s="58"/>
      <c r="G288" s="59">
        <v>3</v>
      </c>
      <c r="H288" s="60"/>
      <c r="I288" s="44" t="str">
        <f t="shared" si="30"/>
        <v/>
      </c>
      <c r="J288" s="44" t="str">
        <f t="shared" si="30"/>
        <v/>
      </c>
      <c r="K288" s="44" t="str">
        <f t="shared" si="30"/>
        <v/>
      </c>
      <c r="L288" s="44" t="str">
        <f t="shared" si="30"/>
        <v/>
      </c>
      <c r="M288" s="44" t="str">
        <f t="shared" si="30"/>
        <v/>
      </c>
      <c r="N288" s="44" t="str">
        <f t="shared" si="30"/>
        <v/>
      </c>
      <c r="O288" s="44" t="str">
        <f t="shared" si="30"/>
        <v/>
      </c>
      <c r="P288" s="44" t="str">
        <f t="shared" si="30"/>
        <v/>
      </c>
      <c r="Q288" s="53"/>
    </row>
    <row r="289" spans="1:17" ht="14.85" customHeight="1">
      <c r="A289" s="54"/>
      <c r="B289" s="55" t="s">
        <v>91</v>
      </c>
      <c r="C289" s="56" t="str">
        <f>IF(A289="","",VLOOKUP($A$282,Declarations!$A$12:$Y$42,VLOOKUP(A289,Declarations!$A$3:$H$10,6,0),0))</f>
        <v/>
      </c>
      <c r="D289" s="57" t="str">
        <f>IF(A289="","",VLOOKUP($A$282,Declarations!$A$12:$Y$42,VLOOKUP(A289,Declarations!$A$3:$H$10,7,0),0))</f>
        <v/>
      </c>
      <c r="E289" s="56" t="str">
        <f>IF(A289="","",VLOOKUP(A289,Declarations!$A$3:$H$10,2,0))</f>
        <v/>
      </c>
      <c r="F289" s="58"/>
      <c r="G289" s="59">
        <v>2</v>
      </c>
      <c r="H289" s="60"/>
      <c r="I289" s="44" t="str">
        <f t="shared" si="30"/>
        <v/>
      </c>
      <c r="J289" s="44" t="str">
        <f t="shared" si="30"/>
        <v/>
      </c>
      <c r="K289" s="44" t="str">
        <f t="shared" si="30"/>
        <v/>
      </c>
      <c r="L289" s="44" t="str">
        <f t="shared" si="30"/>
        <v/>
      </c>
      <c r="M289" s="44" t="str">
        <f t="shared" si="30"/>
        <v/>
      </c>
      <c r="N289" s="44" t="str">
        <f t="shared" si="30"/>
        <v/>
      </c>
      <c r="O289" s="44" t="str">
        <f t="shared" si="30"/>
        <v/>
      </c>
      <c r="P289" s="44" t="str">
        <f t="shared" si="30"/>
        <v/>
      </c>
      <c r="Q289" s="53"/>
    </row>
    <row r="290" spans="1:17" ht="14.85" customHeight="1">
      <c r="A290" s="54"/>
      <c r="B290" s="55" t="s">
        <v>92</v>
      </c>
      <c r="C290" s="56" t="str">
        <f>IF(A290="","",VLOOKUP($A$282,Declarations!$A$12:$Y$42,VLOOKUP(A290,Declarations!$A$3:$H$10,6,0),0))</f>
        <v/>
      </c>
      <c r="D290" s="57" t="str">
        <f>IF(A290="","",VLOOKUP($A$282,Declarations!$A$12:$Y$42,VLOOKUP(A290,Declarations!$A$3:$H$10,7,0),0))</f>
        <v/>
      </c>
      <c r="E290" s="56" t="str">
        <f>IF(A290="","",VLOOKUP(A290,Declarations!$A$3:$H$10,2,0))</f>
        <v/>
      </c>
      <c r="F290" s="58"/>
      <c r="G290" s="59">
        <v>1</v>
      </c>
      <c r="H290" s="60"/>
      <c r="I290" s="44" t="str">
        <f t="shared" si="30"/>
        <v/>
      </c>
      <c r="J290" s="44" t="str">
        <f t="shared" si="30"/>
        <v/>
      </c>
      <c r="K290" s="44" t="str">
        <f t="shared" si="30"/>
        <v/>
      </c>
      <c r="L290" s="44" t="str">
        <f t="shared" si="30"/>
        <v/>
      </c>
      <c r="M290" s="44" t="str">
        <f t="shared" si="30"/>
        <v/>
      </c>
      <c r="N290" s="44" t="str">
        <f t="shared" si="30"/>
        <v/>
      </c>
      <c r="O290" s="44" t="str">
        <f t="shared" si="30"/>
        <v/>
      </c>
      <c r="P290" s="44" t="str">
        <f t="shared" si="30"/>
        <v/>
      </c>
      <c r="Q290" s="53">
        <f>36-SUM(I283:P290)</f>
        <v>10</v>
      </c>
    </row>
    <row r="291" spans="1:17" ht="14.85" customHeight="1">
      <c r="A291" s="61" t="s">
        <v>51</v>
      </c>
      <c r="B291" s="62"/>
      <c r="C291" s="62" t="s">
        <v>126</v>
      </c>
      <c r="D291" s="63" t="s">
        <v>95</v>
      </c>
      <c r="E291" s="74"/>
      <c r="F291" s="65"/>
      <c r="G291" s="66"/>
      <c r="H291" s="32"/>
      <c r="I291" s="75"/>
      <c r="J291" s="75"/>
      <c r="K291" s="75"/>
      <c r="L291" s="76"/>
      <c r="M291" s="53"/>
      <c r="N291" s="53"/>
      <c r="O291" s="53"/>
      <c r="P291" s="53"/>
      <c r="Q291" s="53"/>
    </row>
    <row r="292" spans="1:17" ht="14.85" customHeight="1">
      <c r="A292" s="77">
        <v>4</v>
      </c>
      <c r="B292" s="78" t="s">
        <v>85</v>
      </c>
      <c r="C292" s="56" t="str">
        <f>IF(A292="","",VLOOKUP($A$291,Declarations!$A$45:$Y$73,VLOOKUP(A292,Declarations!$A$3:$H$10,6,0),0))</f>
        <v>Vikki Radcliffe</v>
      </c>
      <c r="D292" s="57" t="str">
        <f>IF(A292="","",VLOOKUP($A$291,Declarations!$A$45:$Y$73,VLOOKUP(A292,Declarations!$A$3:$H$10,7,0),0))</f>
        <v>W45</v>
      </c>
      <c r="E292" s="56" t="str">
        <f>IF(A292="","",VLOOKUP(A292,Declarations!$A$3:$H$10,2,0))</f>
        <v>Herne Hill Harriers</v>
      </c>
      <c r="F292" s="79" t="s">
        <v>185</v>
      </c>
      <c r="G292" s="80">
        <v>8</v>
      </c>
      <c r="H292" s="60"/>
      <c r="I292" s="44" t="str">
        <f t="shared" ref="I292:P299" si="31">IF($A292="","",IF($A292=I$12,$G292,""))</f>
        <v/>
      </c>
      <c r="J292" s="44" t="str">
        <f t="shared" si="31"/>
        <v/>
      </c>
      <c r="K292" s="44">
        <f t="shared" si="31"/>
        <v>8</v>
      </c>
      <c r="L292" s="44" t="str">
        <f t="shared" si="31"/>
        <v/>
      </c>
      <c r="M292" s="44" t="str">
        <f t="shared" si="31"/>
        <v/>
      </c>
      <c r="N292" s="44" t="str">
        <f t="shared" si="31"/>
        <v/>
      </c>
      <c r="O292" s="44" t="str">
        <f t="shared" si="31"/>
        <v/>
      </c>
      <c r="P292" s="44" t="str">
        <f t="shared" si="31"/>
        <v/>
      </c>
      <c r="Q292" s="53"/>
    </row>
    <row r="293" spans="1:17" ht="14.85" customHeight="1">
      <c r="A293" s="77">
        <v>8</v>
      </c>
      <c r="B293" s="78" t="s">
        <v>86</v>
      </c>
      <c r="C293" s="56" t="str">
        <f>IF(A293="","",VLOOKUP($A$291,Declarations!$A$45:$Y$73,VLOOKUP(A293,Declarations!$A$3:$H$10,6,0),0))</f>
        <v>Rhiannon Needham</v>
      </c>
      <c r="D293" s="57" t="str">
        <f>IF(A293="","",VLOOKUP($A$291,Declarations!$A$45:$Y$73,VLOOKUP(A293,Declarations!$A$3:$H$10,7,0),0))</f>
        <v>W40</v>
      </c>
      <c r="E293" s="56" t="str">
        <f>IF(A293="","",VLOOKUP(A293,Declarations!$A$3:$H$10,2,0))</f>
        <v>Serpentine</v>
      </c>
      <c r="F293" s="79" t="s">
        <v>186</v>
      </c>
      <c r="G293" s="80">
        <v>7</v>
      </c>
      <c r="H293" s="60"/>
      <c r="I293" s="44" t="str">
        <f t="shared" si="31"/>
        <v/>
      </c>
      <c r="J293" s="44" t="str">
        <f t="shared" si="31"/>
        <v/>
      </c>
      <c r="K293" s="44" t="str">
        <f t="shared" si="31"/>
        <v/>
      </c>
      <c r="L293" s="44" t="str">
        <f t="shared" si="31"/>
        <v/>
      </c>
      <c r="M293" s="44" t="str">
        <f t="shared" si="31"/>
        <v/>
      </c>
      <c r="N293" s="44" t="str">
        <f t="shared" si="31"/>
        <v/>
      </c>
      <c r="O293" s="44">
        <f t="shared" si="31"/>
        <v>7</v>
      </c>
      <c r="P293" s="44" t="str">
        <f t="shared" si="31"/>
        <v/>
      </c>
      <c r="Q293" s="53"/>
    </row>
    <row r="294" spans="1:17" ht="14.85" customHeight="1">
      <c r="A294" s="77">
        <v>9</v>
      </c>
      <c r="B294" s="78" t="s">
        <v>87</v>
      </c>
      <c r="C294" s="56" t="str">
        <f>IF(A294="","",VLOOKUP($A$291,Declarations!$A$45:$Y$73,VLOOKUP(A294,Declarations!$A$3:$H$10,6,0),0))</f>
        <v>Nadia Whittaker</v>
      </c>
      <c r="D294" s="57" t="str">
        <f>IF(A294="","",VLOOKUP($A$291,Declarations!$A$45:$Y$73,VLOOKUP(A294,Declarations!$A$3:$H$10,7,0),0))</f>
        <v>W35</v>
      </c>
      <c r="E294" s="56" t="str">
        <f>IF(A294="","",VLOOKUP(A294,Declarations!$A$3:$H$10,2,0))</f>
        <v>Thames Valley Harriers</v>
      </c>
      <c r="F294" s="79" t="s">
        <v>187</v>
      </c>
      <c r="G294" s="80">
        <v>6</v>
      </c>
      <c r="H294" s="60"/>
      <c r="I294" s="44" t="str">
        <f t="shared" si="31"/>
        <v/>
      </c>
      <c r="J294" s="44" t="str">
        <f t="shared" si="31"/>
        <v/>
      </c>
      <c r="K294" s="44" t="str">
        <f t="shared" si="31"/>
        <v/>
      </c>
      <c r="L294" s="44" t="str">
        <f t="shared" si="31"/>
        <v/>
      </c>
      <c r="M294" s="44" t="str">
        <f t="shared" si="31"/>
        <v/>
      </c>
      <c r="N294" s="44" t="str">
        <f t="shared" si="31"/>
        <v/>
      </c>
      <c r="O294" s="44" t="str">
        <f t="shared" si="31"/>
        <v/>
      </c>
      <c r="P294" s="44">
        <f t="shared" si="31"/>
        <v>6</v>
      </c>
      <c r="Q294" s="53"/>
    </row>
    <row r="295" spans="1:17" ht="14.85" customHeight="1">
      <c r="A295" s="77">
        <v>7</v>
      </c>
      <c r="B295" s="78" t="s">
        <v>88</v>
      </c>
      <c r="C295" s="56" t="str">
        <f>IF(A295="","",VLOOKUP($A$291,Declarations!$A$45:$Y$73,VLOOKUP(A295,Declarations!$A$3:$H$10,6,0),0))</f>
        <v>Vicky Chan</v>
      </c>
      <c r="D295" s="57" t="str">
        <f>IF(A295="","",VLOOKUP($A$291,Declarations!$A$45:$Y$73,VLOOKUP(A295,Declarations!$A$3:$H$10,7,0),0))</f>
        <v>W40</v>
      </c>
      <c r="E295" s="56" t="str">
        <f>IF(A295="","",VLOOKUP(A295,Declarations!$A$3:$H$10,2,0))</f>
        <v>Ealing Eagles</v>
      </c>
      <c r="F295" s="79" t="s">
        <v>188</v>
      </c>
      <c r="G295" s="80">
        <v>5</v>
      </c>
      <c r="H295" s="60"/>
      <c r="I295" s="44" t="str">
        <f t="shared" si="31"/>
        <v/>
      </c>
      <c r="J295" s="44" t="str">
        <f t="shared" si="31"/>
        <v/>
      </c>
      <c r="K295" s="44" t="str">
        <f t="shared" si="31"/>
        <v/>
      </c>
      <c r="L295" s="44" t="str">
        <f t="shared" si="31"/>
        <v/>
      </c>
      <c r="M295" s="44" t="str">
        <f t="shared" si="31"/>
        <v/>
      </c>
      <c r="N295" s="44">
        <f t="shared" si="31"/>
        <v>5</v>
      </c>
      <c r="O295" s="44" t="str">
        <f t="shared" si="31"/>
        <v/>
      </c>
      <c r="P295" s="44" t="str">
        <f t="shared" si="31"/>
        <v/>
      </c>
      <c r="Q295" s="53"/>
    </row>
    <row r="296" spans="1:17" ht="14.85" customHeight="1">
      <c r="A296" s="77">
        <v>5</v>
      </c>
      <c r="B296" s="78" t="s">
        <v>89</v>
      </c>
      <c r="C296" s="56" t="str">
        <f>IF(A296="","",VLOOKUP($A$291,Declarations!$A$45:$Y$73,VLOOKUP(A296,Declarations!$A$3:$H$10,6,0),0))</f>
        <v>Nicola Penty-Alvarez</v>
      </c>
      <c r="D296" s="57" t="str">
        <f>IF(A296="","",VLOOKUP($A$291,Declarations!$A$45:$Y$73,VLOOKUP(A296,Declarations!$A$3:$H$10,7,0),0))</f>
        <v>W35</v>
      </c>
      <c r="E296" s="56" t="str">
        <f>IF(A296="","",VLOOKUP(A296,Declarations!$A$3:$H$10,2,0))</f>
        <v>Hillingdon</v>
      </c>
      <c r="F296" s="79" t="s">
        <v>189</v>
      </c>
      <c r="G296" s="80">
        <v>4</v>
      </c>
      <c r="H296" s="60"/>
      <c r="I296" s="44" t="str">
        <f t="shared" si="31"/>
        <v/>
      </c>
      <c r="J296" s="44" t="str">
        <f t="shared" si="31"/>
        <v/>
      </c>
      <c r="K296" s="44" t="str">
        <f t="shared" si="31"/>
        <v/>
      </c>
      <c r="L296" s="44">
        <f t="shared" si="31"/>
        <v>4</v>
      </c>
      <c r="M296" s="44" t="str">
        <f t="shared" si="31"/>
        <v/>
      </c>
      <c r="N296" s="44" t="str">
        <f t="shared" si="31"/>
        <v/>
      </c>
      <c r="O296" s="44" t="str">
        <f t="shared" si="31"/>
        <v/>
      </c>
      <c r="P296" s="44" t="str">
        <f t="shared" si="31"/>
        <v/>
      </c>
      <c r="Q296" s="53"/>
    </row>
    <row r="297" spans="1:17" ht="14.85" customHeight="1">
      <c r="A297" s="77">
        <v>6</v>
      </c>
      <c r="B297" s="78" t="s">
        <v>90</v>
      </c>
      <c r="C297" s="56" t="str">
        <f>IF(A297="","",VLOOKUP($A$291,Declarations!$A$45:$Y$73,VLOOKUP(A297,Declarations!$A$3:$H$10,6,0),0))</f>
        <v>Jenny O'Sullivan</v>
      </c>
      <c r="D297" s="57" t="str">
        <f>IF(A297="","",VLOOKUP($A$291,Declarations!$A$45:$Y$73,VLOOKUP(A297,Declarations!$A$3:$H$10,7,0),0))</f>
        <v>W45</v>
      </c>
      <c r="E297" s="56" t="str">
        <f>IF(A297="","",VLOOKUP(A297,Declarations!$A$3:$H$10,2,0))</f>
        <v>Metros</v>
      </c>
      <c r="F297" s="79" t="s">
        <v>190</v>
      </c>
      <c r="G297" s="80">
        <v>3</v>
      </c>
      <c r="H297" s="60"/>
      <c r="I297" s="44" t="str">
        <f t="shared" si="31"/>
        <v/>
      </c>
      <c r="J297" s="44" t="str">
        <f t="shared" si="31"/>
        <v/>
      </c>
      <c r="K297" s="44" t="str">
        <f t="shared" si="31"/>
        <v/>
      </c>
      <c r="L297" s="44" t="str">
        <f t="shared" si="31"/>
        <v/>
      </c>
      <c r="M297" s="44">
        <f t="shared" si="31"/>
        <v>3</v>
      </c>
      <c r="N297" s="44" t="str">
        <f t="shared" si="31"/>
        <v/>
      </c>
      <c r="O297" s="44" t="str">
        <f t="shared" si="31"/>
        <v/>
      </c>
      <c r="P297" s="44" t="str">
        <f t="shared" si="31"/>
        <v/>
      </c>
      <c r="Q297" s="53"/>
    </row>
    <row r="298" spans="1:17" ht="14.85" customHeight="1">
      <c r="A298" s="77"/>
      <c r="B298" s="78" t="s">
        <v>91</v>
      </c>
      <c r="C298" s="56" t="str">
        <f>IF(A298="","",VLOOKUP($A$291,Declarations!$A$45:$Y$73,VLOOKUP(A298,Declarations!$A$3:$H$10,6,0),0))</f>
        <v/>
      </c>
      <c r="D298" s="57" t="str">
        <f>IF(A298="","",VLOOKUP($A$291,Declarations!$A$45:$Y$73,VLOOKUP(A298,Declarations!$A$3:$H$10,7,0),0))</f>
        <v/>
      </c>
      <c r="E298" s="56" t="str">
        <f>IF(A298="","",VLOOKUP(A298,Declarations!$A$3:$H$10,2,0))</f>
        <v/>
      </c>
      <c r="F298" s="79"/>
      <c r="G298" s="80">
        <v>2</v>
      </c>
      <c r="H298" s="60"/>
      <c r="I298" s="44" t="str">
        <f t="shared" si="31"/>
        <v/>
      </c>
      <c r="J298" s="44" t="str">
        <f t="shared" si="31"/>
        <v/>
      </c>
      <c r="K298" s="44" t="str">
        <f t="shared" si="31"/>
        <v/>
      </c>
      <c r="L298" s="44" t="str">
        <f t="shared" si="31"/>
        <v/>
      </c>
      <c r="M298" s="44" t="str">
        <f t="shared" si="31"/>
        <v/>
      </c>
      <c r="N298" s="44" t="str">
        <f t="shared" si="31"/>
        <v/>
      </c>
      <c r="O298" s="44" t="str">
        <f t="shared" si="31"/>
        <v/>
      </c>
      <c r="P298" s="44" t="str">
        <f t="shared" si="31"/>
        <v/>
      </c>
      <c r="Q298" s="53"/>
    </row>
    <row r="299" spans="1:17" ht="14.85" customHeight="1">
      <c r="A299" s="77"/>
      <c r="B299" s="78" t="s">
        <v>92</v>
      </c>
      <c r="C299" s="56" t="str">
        <f>IF(A299="","",VLOOKUP($A$291,Declarations!$A$45:$Y$73,VLOOKUP(A299,Declarations!$A$3:$H$10,6,0),0))</f>
        <v/>
      </c>
      <c r="D299" s="57" t="str">
        <f>IF(A299="","",VLOOKUP($A$291,Declarations!$A$45:$Y$73,VLOOKUP(A299,Declarations!$A$3:$H$10,7,0),0))</f>
        <v/>
      </c>
      <c r="E299" s="56" t="str">
        <f>IF(A299="","",VLOOKUP(A299,Declarations!$A$3:$H$10,2,0))</f>
        <v/>
      </c>
      <c r="F299" s="79"/>
      <c r="G299" s="80">
        <v>1</v>
      </c>
      <c r="H299" s="60"/>
      <c r="I299" s="44" t="str">
        <f t="shared" si="31"/>
        <v/>
      </c>
      <c r="J299" s="44" t="str">
        <f t="shared" si="31"/>
        <v/>
      </c>
      <c r="K299" s="44" t="str">
        <f t="shared" si="31"/>
        <v/>
      </c>
      <c r="L299" s="44" t="str">
        <f t="shared" si="31"/>
        <v/>
      </c>
      <c r="M299" s="44" t="str">
        <f t="shared" si="31"/>
        <v/>
      </c>
      <c r="N299" s="44" t="str">
        <f t="shared" si="31"/>
        <v/>
      </c>
      <c r="O299" s="44" t="str">
        <f t="shared" si="31"/>
        <v/>
      </c>
      <c r="P299" s="44" t="str">
        <f t="shared" si="31"/>
        <v/>
      </c>
      <c r="Q299" s="53">
        <f>36-SUM(I292:P299)</f>
        <v>3</v>
      </c>
    </row>
    <row r="300" spans="1:17" ht="14.85" customHeight="1">
      <c r="A300" s="61" t="s">
        <v>53</v>
      </c>
      <c r="B300" s="62"/>
      <c r="C300" s="62" t="s">
        <v>127</v>
      </c>
      <c r="D300" s="63" t="s">
        <v>95</v>
      </c>
      <c r="E300" s="74"/>
      <c r="F300" s="65"/>
      <c r="G300" s="66"/>
      <c r="H300" s="32"/>
      <c r="I300" s="75"/>
      <c r="J300" s="75"/>
      <c r="K300" s="75"/>
      <c r="L300" s="76"/>
      <c r="M300" s="53"/>
      <c r="N300" s="53"/>
      <c r="O300" s="53"/>
      <c r="P300" s="53"/>
      <c r="Q300" s="53"/>
    </row>
    <row r="301" spans="1:17" ht="14.85" customHeight="1">
      <c r="A301" s="77">
        <v>4</v>
      </c>
      <c r="B301" s="78" t="s">
        <v>85</v>
      </c>
      <c r="C301" s="56" t="str">
        <f>IF(A301="","",VLOOKUP($A$300,Declarations!$A$45:$Y$73,VLOOKUP(A301,Declarations!$A$3:$H$10,6,0),0))</f>
        <v>Alex Shamloll</v>
      </c>
      <c r="D301" s="57" t="str">
        <f>IF(A301="","",VLOOKUP($A$300,Declarations!$A$45:$Y$73,VLOOKUP(A301,Declarations!$A$3:$H$10,7,0),0))</f>
        <v>W45</v>
      </c>
      <c r="E301" s="56" t="str">
        <f>IF(A301="","",VLOOKUP(A301,Declarations!$A$3:$H$10,2,0))</f>
        <v>Herne Hill Harriers</v>
      </c>
      <c r="F301" s="79" t="s">
        <v>191</v>
      </c>
      <c r="G301" s="80">
        <v>8</v>
      </c>
      <c r="H301" s="60"/>
      <c r="I301" s="44" t="str">
        <f t="shared" ref="I301:P308" si="32">IF($A301="","",IF($A301=I$12,$G301,""))</f>
        <v/>
      </c>
      <c r="J301" s="44" t="str">
        <f t="shared" si="32"/>
        <v/>
      </c>
      <c r="K301" s="44">
        <f t="shared" si="32"/>
        <v>8</v>
      </c>
      <c r="L301" s="44" t="str">
        <f t="shared" si="32"/>
        <v/>
      </c>
      <c r="M301" s="44" t="str">
        <f t="shared" si="32"/>
        <v/>
      </c>
      <c r="N301" s="44" t="str">
        <f t="shared" si="32"/>
        <v/>
      </c>
      <c r="O301" s="44" t="str">
        <f t="shared" si="32"/>
        <v/>
      </c>
      <c r="P301" s="44" t="str">
        <f t="shared" si="32"/>
        <v/>
      </c>
      <c r="Q301" s="53"/>
    </row>
    <row r="302" spans="1:17" ht="14.85" customHeight="1">
      <c r="A302" s="77">
        <v>5</v>
      </c>
      <c r="B302" s="78" t="s">
        <v>86</v>
      </c>
      <c r="C302" s="56" t="str">
        <f>IF(A302="","",VLOOKUP($A$300,Declarations!$A$45:$Y$73,VLOOKUP(A302,Declarations!$A$3:$H$10,6,0),0))</f>
        <v>Lynn Hyde</v>
      </c>
      <c r="D302" s="57" t="str">
        <f>IF(A302="","",VLOOKUP($A$300,Declarations!$A$45:$Y$73,VLOOKUP(A302,Declarations!$A$3:$H$10,7,0),0))</f>
        <v>W45</v>
      </c>
      <c r="E302" s="56" t="str">
        <f>IF(A302="","",VLOOKUP(A302,Declarations!$A$3:$H$10,2,0))</f>
        <v>Hillingdon</v>
      </c>
      <c r="F302" s="79" t="s">
        <v>193</v>
      </c>
      <c r="G302" s="80">
        <v>7</v>
      </c>
      <c r="H302" s="60"/>
      <c r="I302" s="44" t="str">
        <f t="shared" si="32"/>
        <v/>
      </c>
      <c r="J302" s="44" t="str">
        <f t="shared" si="32"/>
        <v/>
      </c>
      <c r="K302" s="44" t="str">
        <f t="shared" si="32"/>
        <v/>
      </c>
      <c r="L302" s="44">
        <f t="shared" si="32"/>
        <v>7</v>
      </c>
      <c r="M302" s="44" t="str">
        <f t="shared" si="32"/>
        <v/>
      </c>
      <c r="N302" s="44" t="str">
        <f t="shared" si="32"/>
        <v/>
      </c>
      <c r="O302" s="44" t="str">
        <f t="shared" si="32"/>
        <v/>
      </c>
      <c r="P302" s="44" t="str">
        <f t="shared" si="32"/>
        <v/>
      </c>
      <c r="Q302" s="53"/>
    </row>
    <row r="303" spans="1:17" ht="14.85" customHeight="1">
      <c r="A303" s="77">
        <v>7</v>
      </c>
      <c r="B303" s="78" t="s">
        <v>87</v>
      </c>
      <c r="C303" s="56" t="str">
        <f>IF(A303="","",VLOOKUP($A$300,Declarations!$A$45:$Y$73,VLOOKUP(A303,Declarations!$A$3:$H$10,6,0),0))</f>
        <v>Liz Ainsworth</v>
      </c>
      <c r="D303" s="57" t="str">
        <f>IF(A303="","",VLOOKUP($A$300,Declarations!$A$45:$Y$73,VLOOKUP(A303,Declarations!$A$3:$H$10,7,0),0))</f>
        <v>W45</v>
      </c>
      <c r="E303" s="56" t="str">
        <f>IF(A303="","",VLOOKUP(A303,Declarations!$A$3:$H$10,2,0))</f>
        <v>Ealing Eagles</v>
      </c>
      <c r="F303" s="79" t="s">
        <v>194</v>
      </c>
      <c r="G303" s="80">
        <v>6</v>
      </c>
      <c r="H303" s="60"/>
      <c r="I303" s="44" t="str">
        <f t="shared" si="32"/>
        <v/>
      </c>
      <c r="J303" s="44" t="str">
        <f t="shared" si="32"/>
        <v/>
      </c>
      <c r="K303" s="44" t="str">
        <f t="shared" si="32"/>
        <v/>
      </c>
      <c r="L303" s="44" t="str">
        <f t="shared" si="32"/>
        <v/>
      </c>
      <c r="M303" s="44" t="str">
        <f t="shared" si="32"/>
        <v/>
      </c>
      <c r="N303" s="44">
        <f t="shared" si="32"/>
        <v>6</v>
      </c>
      <c r="O303" s="44" t="str">
        <f t="shared" si="32"/>
        <v/>
      </c>
      <c r="P303" s="44" t="str">
        <f t="shared" si="32"/>
        <v/>
      </c>
      <c r="Q303" s="53"/>
    </row>
    <row r="304" spans="1:17" ht="14.85" customHeight="1">
      <c r="A304" s="77">
        <v>8</v>
      </c>
      <c r="B304" s="78" t="s">
        <v>88</v>
      </c>
      <c r="C304" s="56" t="str">
        <f>IF(A304="","",VLOOKUP($A$300,Declarations!$A$45:$Y$73,VLOOKUP(A304,Declarations!$A$3:$H$10,6,0),0))</f>
        <v>Catkin Shelley</v>
      </c>
      <c r="D304" s="57" t="str">
        <f>IF(A304="","",VLOOKUP($A$300,Declarations!$A$45:$Y$73,VLOOKUP(A304,Declarations!$A$3:$H$10,7,0),0))</f>
        <v>W55</v>
      </c>
      <c r="E304" s="56" t="str">
        <f>IF(A304="","",VLOOKUP(A304,Declarations!$A$3:$H$10,2,0))</f>
        <v>Serpentine</v>
      </c>
      <c r="F304" s="79" t="s">
        <v>195</v>
      </c>
      <c r="G304" s="80">
        <v>5</v>
      </c>
      <c r="H304" s="60"/>
      <c r="I304" s="44" t="str">
        <f t="shared" si="32"/>
        <v/>
      </c>
      <c r="J304" s="44" t="str">
        <f t="shared" si="32"/>
        <v/>
      </c>
      <c r="K304" s="44" t="str">
        <f t="shared" si="32"/>
        <v/>
      </c>
      <c r="L304" s="44" t="str">
        <f t="shared" si="32"/>
        <v/>
      </c>
      <c r="M304" s="44" t="str">
        <f t="shared" si="32"/>
        <v/>
      </c>
      <c r="N304" s="44" t="str">
        <f t="shared" si="32"/>
        <v/>
      </c>
      <c r="O304" s="44">
        <f t="shared" si="32"/>
        <v>5</v>
      </c>
      <c r="P304" s="44" t="str">
        <f t="shared" si="32"/>
        <v/>
      </c>
      <c r="Q304" s="53"/>
    </row>
    <row r="305" spans="1:17" ht="14.85" customHeight="1">
      <c r="A305" s="77">
        <v>9</v>
      </c>
      <c r="B305" s="78" t="s">
        <v>89</v>
      </c>
      <c r="C305" s="56" t="str">
        <f>IF(A305="","",VLOOKUP($A$300,Declarations!$A$45:$Y$73,VLOOKUP(A305,Declarations!$A$3:$H$10,6,0),0))</f>
        <v>Thea Downie</v>
      </c>
      <c r="D305" s="57" t="str">
        <f>IF(A305="","",VLOOKUP($A$300,Declarations!$A$45:$Y$73,VLOOKUP(A305,Declarations!$A$3:$H$10,7,0),0))</f>
        <v>W35</v>
      </c>
      <c r="E305" s="56" t="str">
        <f>IF(A305="","",VLOOKUP(A305,Declarations!$A$3:$H$10,2,0))</f>
        <v>Thames Valley Harriers</v>
      </c>
      <c r="F305" s="79" t="s">
        <v>196</v>
      </c>
      <c r="G305" s="80">
        <v>4</v>
      </c>
      <c r="H305" s="60"/>
      <c r="I305" s="44" t="str">
        <f t="shared" si="32"/>
        <v/>
      </c>
      <c r="J305" s="44" t="str">
        <f t="shared" si="32"/>
        <v/>
      </c>
      <c r="K305" s="44" t="str">
        <f t="shared" si="32"/>
        <v/>
      </c>
      <c r="L305" s="44" t="str">
        <f t="shared" si="32"/>
        <v/>
      </c>
      <c r="M305" s="44" t="str">
        <f t="shared" si="32"/>
        <v/>
      </c>
      <c r="N305" s="44" t="str">
        <f t="shared" si="32"/>
        <v/>
      </c>
      <c r="O305" s="44" t="str">
        <f t="shared" si="32"/>
        <v/>
      </c>
      <c r="P305" s="44">
        <f t="shared" si="32"/>
        <v>4</v>
      </c>
      <c r="Q305" s="53"/>
    </row>
    <row r="306" spans="1:17" ht="14.85" customHeight="1">
      <c r="A306" s="77"/>
      <c r="B306" s="78" t="s">
        <v>90</v>
      </c>
      <c r="C306" s="56" t="str">
        <f>IF(A306="","",VLOOKUP($A$300,Declarations!$A$45:$Y$73,VLOOKUP(A306,Declarations!$A$3:$H$10,6,0),0))</f>
        <v/>
      </c>
      <c r="D306" s="57" t="str">
        <f>IF(A306="","",VLOOKUP($A$300,Declarations!$A$45:$Y$73,VLOOKUP(A306,Declarations!$A$3:$H$10,7,0),0))</f>
        <v/>
      </c>
      <c r="E306" s="56" t="str">
        <f>IF(A306="","",VLOOKUP(A306,Declarations!$A$3:$H$10,2,0))</f>
        <v/>
      </c>
      <c r="F306" s="79"/>
      <c r="G306" s="80">
        <v>3</v>
      </c>
      <c r="H306" s="60"/>
      <c r="I306" s="44" t="str">
        <f t="shared" si="32"/>
        <v/>
      </c>
      <c r="J306" s="44" t="str">
        <f t="shared" si="32"/>
        <v/>
      </c>
      <c r="K306" s="44" t="str">
        <f t="shared" si="32"/>
        <v/>
      </c>
      <c r="L306" s="44" t="str">
        <f t="shared" si="32"/>
        <v/>
      </c>
      <c r="M306" s="44" t="str">
        <f t="shared" si="32"/>
        <v/>
      </c>
      <c r="N306" s="44" t="str">
        <f t="shared" si="32"/>
        <v/>
      </c>
      <c r="O306" s="44" t="str">
        <f t="shared" si="32"/>
        <v/>
      </c>
      <c r="P306" s="44" t="str">
        <f t="shared" si="32"/>
        <v/>
      </c>
      <c r="Q306" s="53"/>
    </row>
    <row r="307" spans="1:17" ht="14.85" customHeight="1">
      <c r="A307" s="77"/>
      <c r="B307" s="78" t="s">
        <v>91</v>
      </c>
      <c r="C307" s="56" t="str">
        <f>IF(A307="","",VLOOKUP($A$300,Declarations!$A$45:$Y$73,VLOOKUP(A307,Declarations!$A$3:$H$10,6,0),0))</f>
        <v/>
      </c>
      <c r="D307" s="57" t="str">
        <f>IF(A307="","",VLOOKUP($A$300,Declarations!$A$45:$Y$73,VLOOKUP(A307,Declarations!$A$3:$H$10,7,0),0))</f>
        <v/>
      </c>
      <c r="E307" s="56" t="str">
        <f>IF(A307="","",VLOOKUP(A307,Declarations!$A$3:$H$10,2,0))</f>
        <v/>
      </c>
      <c r="F307" s="79"/>
      <c r="G307" s="80">
        <v>2</v>
      </c>
      <c r="H307" s="60"/>
      <c r="I307" s="44" t="str">
        <f t="shared" si="32"/>
        <v/>
      </c>
      <c r="J307" s="44" t="str">
        <f t="shared" si="32"/>
        <v/>
      </c>
      <c r="K307" s="44" t="str">
        <f t="shared" si="32"/>
        <v/>
      </c>
      <c r="L307" s="44" t="str">
        <f t="shared" si="32"/>
        <v/>
      </c>
      <c r="M307" s="44" t="str">
        <f t="shared" si="32"/>
        <v/>
      </c>
      <c r="N307" s="44" t="str">
        <f t="shared" si="32"/>
        <v/>
      </c>
      <c r="O307" s="44" t="str">
        <f t="shared" si="32"/>
        <v/>
      </c>
      <c r="P307" s="44" t="str">
        <f t="shared" si="32"/>
        <v/>
      </c>
      <c r="Q307" s="53"/>
    </row>
    <row r="308" spans="1:17" ht="14.85" customHeight="1">
      <c r="A308" s="77"/>
      <c r="B308" s="78" t="s">
        <v>92</v>
      </c>
      <c r="C308" s="56" t="str">
        <f>IF(A308="","",VLOOKUP($A$300,Declarations!$A$45:$Y$73,VLOOKUP(A308,Declarations!$A$3:$H$10,6,0),0))</f>
        <v/>
      </c>
      <c r="D308" s="57" t="str">
        <f>IF(A308="","",VLOOKUP($A$300,Declarations!$A$45:$Y$73,VLOOKUP(A308,Declarations!$A$3:$H$10,7,0),0))</f>
        <v/>
      </c>
      <c r="E308" s="56" t="str">
        <f>IF(A308="","",VLOOKUP(A308,Declarations!$A$3:$H$10,2,0))</f>
        <v/>
      </c>
      <c r="F308" s="79"/>
      <c r="G308" s="80">
        <v>1</v>
      </c>
      <c r="H308" s="60"/>
      <c r="I308" s="44" t="str">
        <f t="shared" si="32"/>
        <v/>
      </c>
      <c r="J308" s="44" t="str">
        <f t="shared" si="32"/>
        <v/>
      </c>
      <c r="K308" s="44" t="str">
        <f t="shared" si="32"/>
        <v/>
      </c>
      <c r="L308" s="44" t="str">
        <f t="shared" si="32"/>
        <v/>
      </c>
      <c r="M308" s="44" t="str">
        <f t="shared" si="32"/>
        <v/>
      </c>
      <c r="N308" s="44" t="str">
        <f t="shared" si="32"/>
        <v/>
      </c>
      <c r="O308" s="44" t="str">
        <f t="shared" si="32"/>
        <v/>
      </c>
      <c r="P308" s="44" t="str">
        <f t="shared" si="32"/>
        <v/>
      </c>
      <c r="Q308" s="53">
        <f>36-SUM(I301:P308)</f>
        <v>6</v>
      </c>
    </row>
    <row r="309" spans="1:17" ht="14.85" customHeight="1">
      <c r="A309" s="61" t="s">
        <v>54</v>
      </c>
      <c r="B309" s="62"/>
      <c r="C309" s="62" t="s">
        <v>128</v>
      </c>
      <c r="D309" s="63" t="s">
        <v>95</v>
      </c>
      <c r="E309" s="74"/>
      <c r="F309" s="65"/>
      <c r="G309" s="66"/>
      <c r="H309" s="32"/>
      <c r="I309" s="75"/>
      <c r="J309" s="75"/>
      <c r="K309" s="75"/>
      <c r="L309" s="76"/>
      <c r="M309" s="53"/>
      <c r="N309" s="53"/>
      <c r="O309" s="53"/>
      <c r="P309" s="53"/>
      <c r="Q309" s="53"/>
    </row>
    <row r="310" spans="1:17" ht="14.85" customHeight="1">
      <c r="A310" s="77">
        <v>5</v>
      </c>
      <c r="B310" s="78" t="s">
        <v>85</v>
      </c>
      <c r="C310" s="56" t="str">
        <f>IF(A310="","",VLOOKUP($A$309,Declarations!$A$45:$Y$73,VLOOKUP(A310,Declarations!$A$3:$H$10,6,0),0))</f>
        <v>Sharon Dooley</v>
      </c>
      <c r="D310" s="57" t="str">
        <f>IF(A310="","",VLOOKUP($A$309,Declarations!$A$45:$Y$73,VLOOKUP(A310,Declarations!$A$3:$H$10,7,0),0))</f>
        <v>W50</v>
      </c>
      <c r="E310" s="56" t="str">
        <f>IF(A310="","",VLOOKUP(A310,Declarations!$A$3:$H$10,2,0))</f>
        <v>Hillingdon</v>
      </c>
      <c r="F310" s="79" t="s">
        <v>191</v>
      </c>
      <c r="G310" s="80">
        <v>8</v>
      </c>
      <c r="H310" s="60"/>
      <c r="I310" s="44" t="str">
        <f t="shared" ref="I310:P317" si="33">IF($A310="","",IF($A310=I$12,$G310,""))</f>
        <v/>
      </c>
      <c r="J310" s="44" t="str">
        <f t="shared" si="33"/>
        <v/>
      </c>
      <c r="K310" s="44" t="str">
        <f t="shared" si="33"/>
        <v/>
      </c>
      <c r="L310" s="44">
        <f t="shared" si="33"/>
        <v>8</v>
      </c>
      <c r="M310" s="44" t="str">
        <f t="shared" si="33"/>
        <v/>
      </c>
      <c r="N310" s="44" t="str">
        <f t="shared" si="33"/>
        <v/>
      </c>
      <c r="O310" s="44" t="str">
        <f t="shared" si="33"/>
        <v/>
      </c>
      <c r="P310" s="44" t="str">
        <f t="shared" si="33"/>
        <v/>
      </c>
      <c r="Q310" s="53"/>
    </row>
    <row r="311" spans="1:17" ht="14.85" customHeight="1">
      <c r="A311" s="77">
        <v>6</v>
      </c>
      <c r="B311" s="78" t="s">
        <v>86</v>
      </c>
      <c r="C311" s="56" t="str">
        <f>IF(A311="","",VLOOKUP($A$309,Declarations!$A$45:$Y$73,VLOOKUP(A311,Declarations!$A$3:$H$10,6,0),0))</f>
        <v>Sasha Birkin</v>
      </c>
      <c r="D311" s="57" t="str">
        <f>IF(A311="","",VLOOKUP($A$309,Declarations!$A$45:$Y$73,VLOOKUP(A311,Declarations!$A$3:$H$10,7,0),0))</f>
        <v>W50</v>
      </c>
      <c r="E311" s="56" t="str">
        <f>IF(A311="","",VLOOKUP(A311,Declarations!$A$3:$H$10,2,0))</f>
        <v>Metros</v>
      </c>
      <c r="F311" s="79" t="s">
        <v>197</v>
      </c>
      <c r="G311" s="80">
        <v>7</v>
      </c>
      <c r="H311" s="60"/>
      <c r="I311" s="44" t="str">
        <f t="shared" si="33"/>
        <v/>
      </c>
      <c r="J311" s="44" t="str">
        <f t="shared" si="33"/>
        <v/>
      </c>
      <c r="K311" s="44" t="str">
        <f t="shared" si="33"/>
        <v/>
      </c>
      <c r="L311" s="44" t="str">
        <f t="shared" si="33"/>
        <v/>
      </c>
      <c r="M311" s="44">
        <f t="shared" si="33"/>
        <v>7</v>
      </c>
      <c r="N311" s="44" t="str">
        <f t="shared" si="33"/>
        <v/>
      </c>
      <c r="O311" s="44" t="str">
        <f t="shared" si="33"/>
        <v/>
      </c>
      <c r="P311" s="44" t="str">
        <f t="shared" si="33"/>
        <v/>
      </c>
      <c r="Q311" s="53"/>
    </row>
    <row r="312" spans="1:17" ht="14.85" customHeight="1">
      <c r="A312" s="77">
        <v>4</v>
      </c>
      <c r="B312" s="78" t="s">
        <v>87</v>
      </c>
      <c r="C312" s="56" t="str">
        <f>IF(A312="","",VLOOKUP($A$309,Declarations!$A$45:$Y$73,VLOOKUP(A312,Declarations!$A$3:$H$10,6,0),0))</f>
        <v>Inga Bellahn</v>
      </c>
      <c r="D312" s="57" t="str">
        <f>IF(A312="","",VLOOKUP($A$309,Declarations!$A$45:$Y$73,VLOOKUP(A312,Declarations!$A$3:$H$10,7,0),0))</f>
        <v>W50</v>
      </c>
      <c r="E312" s="56" t="str">
        <f>IF(A312="","",VLOOKUP(A312,Declarations!$A$3:$H$10,2,0))</f>
        <v>Herne Hill Harriers</v>
      </c>
      <c r="F312" s="79" t="s">
        <v>199</v>
      </c>
      <c r="G312" s="80">
        <v>6</v>
      </c>
      <c r="H312" s="60"/>
      <c r="I312" s="44" t="str">
        <f t="shared" si="33"/>
        <v/>
      </c>
      <c r="J312" s="44" t="str">
        <f t="shared" si="33"/>
        <v/>
      </c>
      <c r="K312" s="44">
        <f t="shared" si="33"/>
        <v>6</v>
      </c>
      <c r="L312" s="44" t="str">
        <f t="shared" si="33"/>
        <v/>
      </c>
      <c r="M312" s="44" t="str">
        <f t="shared" si="33"/>
        <v/>
      </c>
      <c r="N312" s="44" t="str">
        <f t="shared" si="33"/>
        <v/>
      </c>
      <c r="O312" s="44" t="str">
        <f t="shared" si="33"/>
        <v/>
      </c>
      <c r="P312" s="44" t="str">
        <f t="shared" si="33"/>
        <v/>
      </c>
      <c r="Q312" s="53"/>
    </row>
    <row r="313" spans="1:17" ht="14.85" customHeight="1">
      <c r="A313" s="77">
        <v>8</v>
      </c>
      <c r="B313" s="78" t="s">
        <v>88</v>
      </c>
      <c r="C313" s="56" t="str">
        <f>IF(A313="","",VLOOKUP($A$309,Declarations!$A$45:$Y$73,VLOOKUP(A313,Declarations!$A$3:$H$10,6,0),0))</f>
        <v>Marielle Westlund</v>
      </c>
      <c r="D313" s="57" t="str">
        <f>IF(A313="","",VLOOKUP($A$309,Declarations!$A$45:$Y$73,VLOOKUP(A313,Declarations!$A$3:$H$10,7,0),0))</f>
        <v>W50</v>
      </c>
      <c r="E313" s="56" t="str">
        <f>IF(A313="","",VLOOKUP(A313,Declarations!$A$3:$H$10,2,0))</f>
        <v>Serpentine</v>
      </c>
      <c r="F313" s="79" t="s">
        <v>199</v>
      </c>
      <c r="G313" s="80">
        <v>5</v>
      </c>
      <c r="H313" s="60"/>
      <c r="I313" s="44" t="str">
        <f t="shared" si="33"/>
        <v/>
      </c>
      <c r="J313" s="44" t="str">
        <f t="shared" si="33"/>
        <v/>
      </c>
      <c r="K313" s="44" t="str">
        <f t="shared" si="33"/>
        <v/>
      </c>
      <c r="L313" s="44" t="str">
        <f t="shared" si="33"/>
        <v/>
      </c>
      <c r="M313" s="44" t="str">
        <f t="shared" si="33"/>
        <v/>
      </c>
      <c r="N313" s="44" t="str">
        <f t="shared" si="33"/>
        <v/>
      </c>
      <c r="O313" s="44">
        <f t="shared" si="33"/>
        <v>5</v>
      </c>
      <c r="P313" s="44" t="str">
        <f t="shared" si="33"/>
        <v/>
      </c>
      <c r="Q313" s="53"/>
    </row>
    <row r="314" spans="1:17" ht="14.85" customHeight="1">
      <c r="A314" s="77">
        <v>9</v>
      </c>
      <c r="B314" s="78" t="s">
        <v>89</v>
      </c>
      <c r="C314" s="56" t="str">
        <f>IF(A314="","",VLOOKUP($A$309,Declarations!$A$45:$Y$73,VLOOKUP(A314,Declarations!$A$3:$H$10,6,0),0))</f>
        <v>Andrea Broughton</v>
      </c>
      <c r="D314" s="57" t="str">
        <f>IF(A314="","",VLOOKUP($A$309,Declarations!$A$45:$Y$73,VLOOKUP(A314,Declarations!$A$3:$H$10,7,0),0))</f>
        <v>W50</v>
      </c>
      <c r="E314" s="56" t="str">
        <f>IF(A314="","",VLOOKUP(A314,Declarations!$A$3:$H$10,2,0))</f>
        <v>Thames Valley Harriers</v>
      </c>
      <c r="F314" s="79" t="s">
        <v>599</v>
      </c>
      <c r="G314" s="80">
        <v>4</v>
      </c>
      <c r="H314" s="60"/>
      <c r="I314" s="44" t="str">
        <f t="shared" si="33"/>
        <v/>
      </c>
      <c r="J314" s="44" t="str">
        <f t="shared" si="33"/>
        <v/>
      </c>
      <c r="K314" s="44" t="str">
        <f t="shared" si="33"/>
        <v/>
      </c>
      <c r="L314" s="44" t="str">
        <f t="shared" si="33"/>
        <v/>
      </c>
      <c r="M314" s="44" t="str">
        <f t="shared" si="33"/>
        <v/>
      </c>
      <c r="N314" s="44" t="str">
        <f t="shared" si="33"/>
        <v/>
      </c>
      <c r="O314" s="44" t="str">
        <f t="shared" si="33"/>
        <v/>
      </c>
      <c r="P314" s="44">
        <f t="shared" si="33"/>
        <v>4</v>
      </c>
      <c r="Q314" s="53"/>
    </row>
    <row r="315" spans="1:17" ht="14.85" customHeight="1">
      <c r="A315" s="77"/>
      <c r="B315" s="78" t="s">
        <v>90</v>
      </c>
      <c r="C315" s="56" t="str">
        <f>IF(A315="","",VLOOKUP($A$309,Declarations!$A$45:$Y$73,VLOOKUP(A315,Declarations!$A$3:$H$10,6,0),0))</f>
        <v/>
      </c>
      <c r="D315" s="57" t="str">
        <f>IF(A315="","",VLOOKUP($A$309,Declarations!$A$45:$Y$73,VLOOKUP(A315,Declarations!$A$3:$H$10,7,0),0))</f>
        <v/>
      </c>
      <c r="E315" s="56" t="str">
        <f>IF(A315="","",VLOOKUP(A315,Declarations!$A$3:$H$10,2,0))</f>
        <v/>
      </c>
      <c r="F315" s="79"/>
      <c r="G315" s="80">
        <v>3</v>
      </c>
      <c r="H315" s="60"/>
      <c r="I315" s="44" t="str">
        <f t="shared" si="33"/>
        <v/>
      </c>
      <c r="J315" s="44" t="str">
        <f t="shared" si="33"/>
        <v/>
      </c>
      <c r="K315" s="44" t="str">
        <f t="shared" si="33"/>
        <v/>
      </c>
      <c r="L315" s="44" t="str">
        <f t="shared" si="33"/>
        <v/>
      </c>
      <c r="M315" s="44" t="str">
        <f t="shared" si="33"/>
        <v/>
      </c>
      <c r="N315" s="44" t="str">
        <f t="shared" si="33"/>
        <v/>
      </c>
      <c r="O315" s="44" t="str">
        <f t="shared" si="33"/>
        <v/>
      </c>
      <c r="P315" s="44" t="str">
        <f t="shared" si="33"/>
        <v/>
      </c>
      <c r="Q315" s="53"/>
    </row>
    <row r="316" spans="1:17" ht="14.85" customHeight="1">
      <c r="A316" s="77"/>
      <c r="B316" s="78" t="s">
        <v>91</v>
      </c>
      <c r="C316" s="56" t="str">
        <f>IF(A316="","",VLOOKUP($A$309,Declarations!$A$45:$Y$73,VLOOKUP(A316,Declarations!$A$3:$H$10,6,0),0))</f>
        <v/>
      </c>
      <c r="D316" s="57" t="str">
        <f>IF(A316="","",VLOOKUP($A$309,Declarations!$A$45:$Y$73,VLOOKUP(A316,Declarations!$A$3:$H$10,7,0),0))</f>
        <v/>
      </c>
      <c r="E316" s="56" t="str">
        <f>IF(A316="","",VLOOKUP(A316,Declarations!$A$3:$H$10,2,0))</f>
        <v/>
      </c>
      <c r="F316" s="79"/>
      <c r="G316" s="80">
        <v>2</v>
      </c>
      <c r="H316" s="60"/>
      <c r="I316" s="44" t="str">
        <f t="shared" si="33"/>
        <v/>
      </c>
      <c r="J316" s="44" t="str">
        <f t="shared" si="33"/>
        <v/>
      </c>
      <c r="K316" s="44" t="str">
        <f t="shared" si="33"/>
        <v/>
      </c>
      <c r="L316" s="44" t="str">
        <f t="shared" si="33"/>
        <v/>
      </c>
      <c r="M316" s="44" t="str">
        <f t="shared" si="33"/>
        <v/>
      </c>
      <c r="N316" s="44" t="str">
        <f t="shared" si="33"/>
        <v/>
      </c>
      <c r="O316" s="44" t="str">
        <f t="shared" si="33"/>
        <v/>
      </c>
      <c r="P316" s="44" t="str">
        <f t="shared" si="33"/>
        <v/>
      </c>
      <c r="Q316" s="53"/>
    </row>
    <row r="317" spans="1:17" ht="14.85" customHeight="1">
      <c r="A317" s="77"/>
      <c r="B317" s="78" t="s">
        <v>92</v>
      </c>
      <c r="C317" s="56" t="str">
        <f>IF(A317="","",VLOOKUP($A$309,Declarations!$A$45:$Y$73,VLOOKUP(A317,Declarations!$A$3:$H$10,6,0),0))</f>
        <v/>
      </c>
      <c r="D317" s="57" t="str">
        <f>IF(A317="","",VLOOKUP($A$309,Declarations!$A$45:$Y$73,VLOOKUP(A317,Declarations!$A$3:$H$10,7,0),0))</f>
        <v/>
      </c>
      <c r="E317" s="56" t="str">
        <f>IF(A317="","",VLOOKUP(A317,Declarations!$A$3:$H$10,2,0))</f>
        <v/>
      </c>
      <c r="F317" s="79"/>
      <c r="G317" s="80">
        <v>1</v>
      </c>
      <c r="H317" s="60"/>
      <c r="I317" s="44" t="str">
        <f t="shared" si="33"/>
        <v/>
      </c>
      <c r="J317" s="44" t="str">
        <f t="shared" si="33"/>
        <v/>
      </c>
      <c r="K317" s="44" t="str">
        <f t="shared" si="33"/>
        <v/>
      </c>
      <c r="L317" s="44" t="str">
        <f t="shared" si="33"/>
        <v/>
      </c>
      <c r="M317" s="44" t="str">
        <f t="shared" si="33"/>
        <v/>
      </c>
      <c r="N317" s="44" t="str">
        <f t="shared" si="33"/>
        <v/>
      </c>
      <c r="O317" s="44" t="str">
        <f t="shared" si="33"/>
        <v/>
      </c>
      <c r="P317" s="44" t="str">
        <f t="shared" si="33"/>
        <v/>
      </c>
      <c r="Q317" s="53">
        <f>36-SUM(I310:P317)</f>
        <v>6</v>
      </c>
    </row>
    <row r="318" spans="1:17" ht="14.85" customHeight="1">
      <c r="A318" s="61" t="s">
        <v>56</v>
      </c>
      <c r="B318" s="62"/>
      <c r="C318" s="62" t="s">
        <v>129</v>
      </c>
      <c r="D318" s="63" t="s">
        <v>95</v>
      </c>
      <c r="E318" s="74"/>
      <c r="F318" s="65"/>
      <c r="G318" s="66"/>
      <c r="H318" s="32"/>
      <c r="I318" s="75"/>
      <c r="J318" s="75"/>
      <c r="K318" s="75"/>
      <c r="L318" s="76"/>
      <c r="M318" s="53"/>
      <c r="N318" s="53"/>
      <c r="O318" s="53"/>
      <c r="P318" s="53"/>
      <c r="Q318" s="53"/>
    </row>
    <row r="319" spans="1:17" ht="14.85" customHeight="1">
      <c r="A319" s="77">
        <v>5</v>
      </c>
      <c r="B319" s="78" t="s">
        <v>85</v>
      </c>
      <c r="C319" s="56" t="str">
        <f>IF(A319="","",VLOOKUP($A$318,Declarations!$A$45:$Y$73,VLOOKUP(A319,Declarations!$A$3:$H$10,6,0),0))</f>
        <v>Lesley Conway</v>
      </c>
      <c r="D319" s="57" t="str">
        <f>IF(A319="","",VLOOKUP($A$318,Declarations!$A$45:$Y$73,VLOOKUP(A319,Declarations!$A$3:$H$10,7,0),0))</f>
        <v>W60</v>
      </c>
      <c r="E319" s="56" t="str">
        <f>IF(A319="","",VLOOKUP(A319,Declarations!$A$3:$H$10,2,0))</f>
        <v>Hillingdon</v>
      </c>
      <c r="F319" s="79" t="s">
        <v>200</v>
      </c>
      <c r="G319" s="80">
        <v>8</v>
      </c>
      <c r="H319" s="60"/>
      <c r="I319" s="44" t="str">
        <f t="shared" ref="I319:P326" si="34">IF($A319="","",IF($A319=I$12,$G319,""))</f>
        <v/>
      </c>
      <c r="J319" s="44" t="str">
        <f t="shared" si="34"/>
        <v/>
      </c>
      <c r="K319" s="44" t="str">
        <f t="shared" si="34"/>
        <v/>
      </c>
      <c r="L319" s="44">
        <f t="shared" si="34"/>
        <v>8</v>
      </c>
      <c r="M319" s="44" t="str">
        <f t="shared" si="34"/>
        <v/>
      </c>
      <c r="N319" s="44" t="str">
        <f t="shared" si="34"/>
        <v/>
      </c>
      <c r="O319" s="44" t="str">
        <f t="shared" si="34"/>
        <v/>
      </c>
      <c r="P319" s="44" t="str">
        <f t="shared" si="34"/>
        <v/>
      </c>
      <c r="Q319" s="53"/>
    </row>
    <row r="320" spans="1:17" ht="14.85" customHeight="1">
      <c r="A320" s="77">
        <v>8</v>
      </c>
      <c r="B320" s="78" t="s">
        <v>86</v>
      </c>
      <c r="C320" s="56" t="str">
        <f>IF(A320="","",VLOOKUP($A$318,Declarations!$A$45:$Y$73,VLOOKUP(A320,Declarations!$A$3:$H$10,6,0),0))</f>
        <v>Hel James</v>
      </c>
      <c r="D320" s="57" t="str">
        <f>IF(A320="","",VLOOKUP($A$318,Declarations!$A$45:$Y$73,VLOOKUP(A320,Declarations!$A$3:$H$10,7,0),0))</f>
        <v>W70</v>
      </c>
      <c r="E320" s="56" t="str">
        <f>IF(A320="","",VLOOKUP(A320,Declarations!$A$3:$H$10,2,0))</f>
        <v>Serpentine</v>
      </c>
      <c r="F320" s="79" t="s">
        <v>201</v>
      </c>
      <c r="G320" s="80">
        <v>7</v>
      </c>
      <c r="H320" s="60"/>
      <c r="I320" s="44" t="str">
        <f t="shared" si="34"/>
        <v/>
      </c>
      <c r="J320" s="44" t="str">
        <f t="shared" si="34"/>
        <v/>
      </c>
      <c r="K320" s="44" t="str">
        <f t="shared" si="34"/>
        <v/>
      </c>
      <c r="L320" s="44" t="str">
        <f t="shared" si="34"/>
        <v/>
      </c>
      <c r="M320" s="44" t="str">
        <f t="shared" si="34"/>
        <v/>
      </c>
      <c r="N320" s="44" t="str">
        <f t="shared" si="34"/>
        <v/>
      </c>
      <c r="O320" s="44">
        <f t="shared" si="34"/>
        <v>7</v>
      </c>
      <c r="P320" s="44" t="str">
        <f t="shared" si="34"/>
        <v/>
      </c>
      <c r="Q320" s="53"/>
    </row>
    <row r="321" spans="1:17" ht="14.85" customHeight="1">
      <c r="A321" s="77">
        <v>6</v>
      </c>
      <c r="B321" s="78" t="s">
        <v>87</v>
      </c>
      <c r="C321" s="56" t="str">
        <f>IF(A321="","",VLOOKUP($A$318,Declarations!$A$45:$Y$73,VLOOKUP(A321,Declarations!$A$3:$H$10,6,0),0))</f>
        <v>Jasia Zimmermann</v>
      </c>
      <c r="D321" s="57" t="str">
        <f>IF(A321="","",VLOOKUP($A$318,Declarations!$A$45:$Y$73,VLOOKUP(A321,Declarations!$A$3:$H$10,7,0),0))</f>
        <v>W60</v>
      </c>
      <c r="E321" s="56" t="str">
        <f>IF(A321="","",VLOOKUP(A321,Declarations!$A$3:$H$10,2,0))</f>
        <v>Metros</v>
      </c>
      <c r="F321" s="79" t="s">
        <v>202</v>
      </c>
      <c r="G321" s="80">
        <v>6</v>
      </c>
      <c r="H321" s="60"/>
      <c r="I321" s="44" t="str">
        <f t="shared" si="34"/>
        <v/>
      </c>
      <c r="J321" s="44" t="str">
        <f t="shared" si="34"/>
        <v/>
      </c>
      <c r="K321" s="44" t="str">
        <f t="shared" si="34"/>
        <v/>
      </c>
      <c r="L321" s="44" t="str">
        <f t="shared" si="34"/>
        <v/>
      </c>
      <c r="M321" s="44">
        <f t="shared" si="34"/>
        <v>6</v>
      </c>
      <c r="N321" s="44" t="str">
        <f t="shared" si="34"/>
        <v/>
      </c>
      <c r="O321" s="44" t="str">
        <f t="shared" si="34"/>
        <v/>
      </c>
      <c r="P321" s="44" t="str">
        <f t="shared" si="34"/>
        <v/>
      </c>
      <c r="Q321" s="53"/>
    </row>
    <row r="322" spans="1:17" ht="14.85" customHeight="1">
      <c r="A322" s="77">
        <v>3</v>
      </c>
      <c r="B322" s="78" t="s">
        <v>88</v>
      </c>
      <c r="C322" s="56" t="s">
        <v>397</v>
      </c>
      <c r="D322" s="57" t="str">
        <f>IF(A322="","",VLOOKUP($A$318,Declarations!$A$45:$Y$73,VLOOKUP(A322,Declarations!$A$3:$H$10,7,0),0))</f>
        <v>W70</v>
      </c>
      <c r="E322" s="56" t="str">
        <f>IF(A322="","",VLOOKUP(A322,Declarations!$A$3:$H$10,2,0))</f>
        <v xml:space="preserve">Ealing Southall &amp; Middlesex </v>
      </c>
      <c r="F322" s="79" t="s">
        <v>203</v>
      </c>
      <c r="G322" s="80">
        <v>5</v>
      </c>
      <c r="H322" s="60"/>
      <c r="I322" s="44" t="str">
        <f t="shared" si="34"/>
        <v/>
      </c>
      <c r="J322" s="44">
        <f t="shared" si="34"/>
        <v>5</v>
      </c>
      <c r="K322" s="44" t="str">
        <f t="shared" si="34"/>
        <v/>
      </c>
      <c r="L322" s="44" t="str">
        <f t="shared" si="34"/>
        <v/>
      </c>
      <c r="M322" s="44" t="str">
        <f t="shared" si="34"/>
        <v/>
      </c>
      <c r="N322" s="44" t="str">
        <f t="shared" si="34"/>
        <v/>
      </c>
      <c r="O322" s="44" t="str">
        <f t="shared" si="34"/>
        <v/>
      </c>
      <c r="P322" s="44" t="str">
        <f t="shared" si="34"/>
        <v/>
      </c>
      <c r="Q322" s="53"/>
    </row>
    <row r="323" spans="1:17" ht="14.85" customHeight="1">
      <c r="A323" s="77"/>
      <c r="B323" s="78" t="s">
        <v>89</v>
      </c>
      <c r="C323" s="56" t="str">
        <f>IF(A323="","",VLOOKUP($A$318,Declarations!$A$45:$Y$73,VLOOKUP(A323,Declarations!$A$3:$H$10,6,0),0))</f>
        <v/>
      </c>
      <c r="D323" s="57" t="str">
        <f>IF(A323="","",VLOOKUP($A$318,Declarations!$A$45:$Y$73,VLOOKUP(A323,Declarations!$A$3:$H$10,7,0),0))</f>
        <v/>
      </c>
      <c r="E323" s="56" t="str">
        <f>IF(A323="","",VLOOKUP(A323,Declarations!$A$3:$H$10,2,0))</f>
        <v/>
      </c>
      <c r="F323" s="79"/>
      <c r="G323" s="80">
        <v>4</v>
      </c>
      <c r="H323" s="60"/>
      <c r="I323" s="44" t="str">
        <f t="shared" si="34"/>
        <v/>
      </c>
      <c r="J323" s="44" t="str">
        <f t="shared" si="34"/>
        <v/>
      </c>
      <c r="K323" s="44" t="str">
        <f t="shared" si="34"/>
        <v/>
      </c>
      <c r="L323" s="44" t="str">
        <f t="shared" si="34"/>
        <v/>
      </c>
      <c r="M323" s="44" t="str">
        <f t="shared" si="34"/>
        <v/>
      </c>
      <c r="N323" s="44" t="str">
        <f t="shared" si="34"/>
        <v/>
      </c>
      <c r="O323" s="44" t="str">
        <f t="shared" si="34"/>
        <v/>
      </c>
      <c r="P323" s="44" t="str">
        <f t="shared" si="34"/>
        <v/>
      </c>
      <c r="Q323" s="53"/>
    </row>
    <row r="324" spans="1:17" ht="14.85" customHeight="1">
      <c r="A324" s="77"/>
      <c r="B324" s="78" t="s">
        <v>90</v>
      </c>
      <c r="C324" s="56" t="str">
        <f>IF(A324="","",VLOOKUP($A$318,Declarations!$A$45:$Y$73,VLOOKUP(A324,Declarations!$A$3:$H$10,6,0),0))</f>
        <v/>
      </c>
      <c r="D324" s="57" t="str">
        <f>IF(A324="","",VLOOKUP($A$318,Declarations!$A$45:$Y$73,VLOOKUP(A324,Declarations!$A$3:$H$10,7,0),0))</f>
        <v/>
      </c>
      <c r="E324" s="56" t="str">
        <f>IF(A324="","",VLOOKUP(A324,Declarations!$A$3:$H$10,2,0))</f>
        <v/>
      </c>
      <c r="F324" s="79"/>
      <c r="G324" s="80">
        <v>3</v>
      </c>
      <c r="H324" s="60"/>
      <c r="I324" s="44" t="str">
        <f t="shared" si="34"/>
        <v/>
      </c>
      <c r="J324" s="44" t="str">
        <f t="shared" si="34"/>
        <v/>
      </c>
      <c r="K324" s="44" t="str">
        <f t="shared" si="34"/>
        <v/>
      </c>
      <c r="L324" s="44" t="str">
        <f t="shared" si="34"/>
        <v/>
      </c>
      <c r="M324" s="44" t="str">
        <f t="shared" si="34"/>
        <v/>
      </c>
      <c r="N324" s="44" t="str">
        <f t="shared" si="34"/>
        <v/>
      </c>
      <c r="O324" s="44" t="str">
        <f t="shared" si="34"/>
        <v/>
      </c>
      <c r="P324" s="44" t="str">
        <f t="shared" si="34"/>
        <v/>
      </c>
      <c r="Q324" s="53"/>
    </row>
    <row r="325" spans="1:17" ht="14.85" customHeight="1">
      <c r="A325" s="77"/>
      <c r="B325" s="78" t="s">
        <v>91</v>
      </c>
      <c r="C325" s="56" t="str">
        <f>IF(A325="","",VLOOKUP($A$318,Declarations!$A$45:$Y$73,VLOOKUP(A325,Declarations!$A$3:$H$10,6,0),0))</f>
        <v/>
      </c>
      <c r="D325" s="57" t="str">
        <f>IF(A325="","",VLOOKUP($A$318,Declarations!$A$45:$Y$73,VLOOKUP(A325,Declarations!$A$3:$H$10,7,0),0))</f>
        <v/>
      </c>
      <c r="E325" s="56" t="str">
        <f>IF(A325="","",VLOOKUP(A325,Declarations!$A$3:$H$10,2,0))</f>
        <v/>
      </c>
      <c r="F325" s="79"/>
      <c r="G325" s="80">
        <v>2</v>
      </c>
      <c r="H325" s="60"/>
      <c r="I325" s="44" t="str">
        <f t="shared" si="34"/>
        <v/>
      </c>
      <c r="J325" s="44" t="str">
        <f t="shared" si="34"/>
        <v/>
      </c>
      <c r="K325" s="44" t="str">
        <f t="shared" si="34"/>
        <v/>
      </c>
      <c r="L325" s="44" t="str">
        <f t="shared" si="34"/>
        <v/>
      </c>
      <c r="M325" s="44" t="str">
        <f t="shared" si="34"/>
        <v/>
      </c>
      <c r="N325" s="44" t="str">
        <f t="shared" si="34"/>
        <v/>
      </c>
      <c r="O325" s="44" t="str">
        <f t="shared" si="34"/>
        <v/>
      </c>
      <c r="P325" s="44" t="str">
        <f t="shared" si="34"/>
        <v/>
      </c>
      <c r="Q325" s="53"/>
    </row>
    <row r="326" spans="1:17" ht="14.85" customHeight="1">
      <c r="A326" s="77"/>
      <c r="B326" s="78" t="s">
        <v>92</v>
      </c>
      <c r="C326" s="56" t="str">
        <f>IF(A326="","",VLOOKUP($A$318,Declarations!$A$45:$Y$73,VLOOKUP(A326,Declarations!$A$3:$H$10,6,0),0))</f>
        <v/>
      </c>
      <c r="D326" s="57" t="str">
        <f>IF(A326="","",VLOOKUP($A$318,Declarations!$A$45:$Y$73,VLOOKUP(A326,Declarations!$A$3:$H$10,7,0),0))</f>
        <v/>
      </c>
      <c r="E326" s="56" t="str">
        <f>IF(A326="","",VLOOKUP(A326,Declarations!$A$3:$H$10,2,0))</f>
        <v/>
      </c>
      <c r="F326" s="79"/>
      <c r="G326" s="80">
        <v>1</v>
      </c>
      <c r="H326" s="60"/>
      <c r="I326" s="44" t="str">
        <f t="shared" si="34"/>
        <v/>
      </c>
      <c r="J326" s="44" t="str">
        <f t="shared" si="34"/>
        <v/>
      </c>
      <c r="K326" s="44" t="str">
        <f t="shared" si="34"/>
        <v/>
      </c>
      <c r="L326" s="44" t="str">
        <f t="shared" si="34"/>
        <v/>
      </c>
      <c r="M326" s="44" t="str">
        <f t="shared" si="34"/>
        <v/>
      </c>
      <c r="N326" s="44" t="str">
        <f t="shared" si="34"/>
        <v/>
      </c>
      <c r="O326" s="44" t="str">
        <f t="shared" si="34"/>
        <v/>
      </c>
      <c r="P326" s="44" t="str">
        <f t="shared" si="34"/>
        <v/>
      </c>
      <c r="Q326" s="53">
        <f>36-SUM(I319:P326)</f>
        <v>10</v>
      </c>
    </row>
    <row r="327" spans="1:17" ht="14.85" customHeight="1">
      <c r="A327" s="61" t="s">
        <v>58</v>
      </c>
      <c r="B327" s="62"/>
      <c r="C327" s="62" t="s">
        <v>130</v>
      </c>
      <c r="D327" s="66"/>
      <c r="E327" s="66"/>
      <c r="F327" s="68"/>
      <c r="G327" s="66"/>
      <c r="H327" s="32"/>
      <c r="I327" s="75"/>
      <c r="J327" s="75"/>
      <c r="K327" s="75"/>
      <c r="L327" s="76"/>
      <c r="M327" s="53"/>
      <c r="N327" s="53"/>
      <c r="O327" s="53"/>
      <c r="P327" s="53"/>
      <c r="Q327" s="53"/>
    </row>
    <row r="328" spans="1:17" ht="14.85" customHeight="1">
      <c r="A328" s="77">
        <v>4</v>
      </c>
      <c r="B328" s="78" t="s">
        <v>85</v>
      </c>
      <c r="C328" s="56" t="str">
        <f>IF(A328="","",VLOOKUP($A$327,Declarations!$A$45:$Y$73,VLOOKUP(A328,Declarations!$A$3:$H$10,6,0),0))</f>
        <v>Vikki Radcliffe</v>
      </c>
      <c r="D328" s="57" t="str">
        <f>IF(A328="","",VLOOKUP($A$327,Declarations!$A$45:$Y$73,VLOOKUP(A328,Declarations!$A$3:$H$10,7,0),0))</f>
        <v>W45</v>
      </c>
      <c r="E328" s="56" t="str">
        <f>IF(A328="","",VLOOKUP(A328,Declarations!$A$3:$H$10,2,0))</f>
        <v>Herne Hill Harriers</v>
      </c>
      <c r="F328" s="79" t="s">
        <v>325</v>
      </c>
      <c r="G328" s="80">
        <v>8</v>
      </c>
      <c r="H328" s="60"/>
      <c r="I328" s="44" t="str">
        <f t="shared" ref="I328:P335" si="35">IF($A328="","",IF($A328=I$12,$G328,""))</f>
        <v/>
      </c>
      <c r="J328" s="44" t="str">
        <f t="shared" si="35"/>
        <v/>
      </c>
      <c r="K328" s="44">
        <f t="shared" si="35"/>
        <v>8</v>
      </c>
      <c r="L328" s="44" t="str">
        <f t="shared" si="35"/>
        <v/>
      </c>
      <c r="M328" s="44" t="str">
        <f t="shared" si="35"/>
        <v/>
      </c>
      <c r="N328" s="44" t="str">
        <f t="shared" si="35"/>
        <v/>
      </c>
      <c r="O328" s="44" t="str">
        <f t="shared" si="35"/>
        <v/>
      </c>
      <c r="P328" s="44" t="str">
        <f t="shared" si="35"/>
        <v/>
      </c>
      <c r="Q328" s="53"/>
    </row>
    <row r="329" spans="1:17" ht="14.85" customHeight="1">
      <c r="A329" s="77">
        <v>3</v>
      </c>
      <c r="B329" s="78" t="s">
        <v>86</v>
      </c>
      <c r="C329" s="56" t="str">
        <f>IF(A329="","",VLOOKUP($A$327,Declarations!$A$45:$Y$73,VLOOKUP(A329,Declarations!$A$3:$H$10,6,0),0))</f>
        <v>Sarah Gerrie</v>
      </c>
      <c r="D329" s="57" t="str">
        <f>IF(A329="","",VLOOKUP($A$327,Declarations!$A$45:$Y$73,VLOOKUP(A329,Declarations!$A$3:$H$10,7,0),0))</f>
        <v>W35</v>
      </c>
      <c r="E329" s="56" t="str">
        <f>IF(A329="","",VLOOKUP(A329,Declarations!$A$3:$H$10,2,0))</f>
        <v xml:space="preserve">Ealing Southall &amp; Middlesex </v>
      </c>
      <c r="F329" s="79" t="s">
        <v>326</v>
      </c>
      <c r="G329" s="80">
        <v>7</v>
      </c>
      <c r="H329" s="60"/>
      <c r="I329" s="44" t="str">
        <f t="shared" si="35"/>
        <v/>
      </c>
      <c r="J329" s="44">
        <f t="shared" si="35"/>
        <v>7</v>
      </c>
      <c r="K329" s="44" t="str">
        <f t="shared" si="35"/>
        <v/>
      </c>
      <c r="L329" s="44" t="str">
        <f t="shared" si="35"/>
        <v/>
      </c>
      <c r="M329" s="44" t="str">
        <f t="shared" si="35"/>
        <v/>
      </c>
      <c r="N329" s="44" t="str">
        <f t="shared" si="35"/>
        <v/>
      </c>
      <c r="O329" s="44" t="str">
        <f t="shared" si="35"/>
        <v/>
      </c>
      <c r="P329" s="44" t="str">
        <f t="shared" si="35"/>
        <v/>
      </c>
      <c r="Q329" s="53"/>
    </row>
    <row r="330" spans="1:17" ht="14.85" customHeight="1">
      <c r="A330" s="77">
        <v>5</v>
      </c>
      <c r="B330" s="78" t="s">
        <v>87</v>
      </c>
      <c r="C330" s="56" t="str">
        <f>IF(A330="","",VLOOKUP($A$327,Declarations!$A$45:$Y$73,VLOOKUP(A330,Declarations!$A$3:$H$10,6,0),0))</f>
        <v>Nicola Penty-Alvarez</v>
      </c>
      <c r="D330" s="57" t="str">
        <f>IF(A330="","",VLOOKUP($A$327,Declarations!$A$45:$Y$73,VLOOKUP(A330,Declarations!$A$3:$H$10,7,0),0))</f>
        <v>W35</v>
      </c>
      <c r="E330" s="56" t="str">
        <f>IF(A330="","",VLOOKUP(A330,Declarations!$A$3:$H$10,2,0))</f>
        <v>Hillingdon</v>
      </c>
      <c r="F330" s="79" t="s">
        <v>327</v>
      </c>
      <c r="G330" s="80">
        <v>6</v>
      </c>
      <c r="H330" s="60"/>
      <c r="I330" s="44" t="str">
        <f t="shared" si="35"/>
        <v/>
      </c>
      <c r="J330" s="44" t="str">
        <f t="shared" si="35"/>
        <v/>
      </c>
      <c r="K330" s="44" t="str">
        <f t="shared" si="35"/>
        <v/>
      </c>
      <c r="L330" s="44">
        <f t="shared" si="35"/>
        <v>6</v>
      </c>
      <c r="M330" s="44" t="str">
        <f t="shared" si="35"/>
        <v/>
      </c>
      <c r="N330" s="44" t="str">
        <f t="shared" si="35"/>
        <v/>
      </c>
      <c r="O330" s="44" t="str">
        <f t="shared" si="35"/>
        <v/>
      </c>
      <c r="P330" s="44" t="str">
        <f t="shared" si="35"/>
        <v/>
      </c>
      <c r="Q330" s="53"/>
    </row>
    <row r="331" spans="1:17" ht="14.85" customHeight="1">
      <c r="A331" s="77">
        <v>8</v>
      </c>
      <c r="B331" s="78" t="s">
        <v>88</v>
      </c>
      <c r="C331" s="56" t="str">
        <f>IF(A331="","",VLOOKUP($A$327,Declarations!$A$45:$Y$73,VLOOKUP(A331,Declarations!$A$3:$H$10,6,0),0))</f>
        <v>Victoria Brown</v>
      </c>
      <c r="D331" s="57" t="str">
        <f>IF(A331="","",VLOOKUP($A$327,Declarations!$A$45:$Y$73,VLOOKUP(A331,Declarations!$A$3:$H$10,7,0),0))</f>
        <v>W45</v>
      </c>
      <c r="E331" s="56" t="str">
        <f>IF(A331="","",VLOOKUP(A331,Declarations!$A$3:$H$10,2,0))</f>
        <v>Serpentine</v>
      </c>
      <c r="F331" s="79" t="s">
        <v>328</v>
      </c>
      <c r="G331" s="80">
        <v>5</v>
      </c>
      <c r="H331" s="60"/>
      <c r="I331" s="44" t="str">
        <f t="shared" si="35"/>
        <v/>
      </c>
      <c r="J331" s="44" t="str">
        <f t="shared" si="35"/>
        <v/>
      </c>
      <c r="K331" s="44" t="str">
        <f t="shared" si="35"/>
        <v/>
      </c>
      <c r="L331" s="44" t="str">
        <f t="shared" si="35"/>
        <v/>
      </c>
      <c r="M331" s="44" t="str">
        <f t="shared" si="35"/>
        <v/>
      </c>
      <c r="N331" s="44" t="str">
        <f t="shared" si="35"/>
        <v/>
      </c>
      <c r="O331" s="44">
        <f t="shared" si="35"/>
        <v>5</v>
      </c>
      <c r="P331" s="44" t="str">
        <f t="shared" si="35"/>
        <v/>
      </c>
      <c r="Q331" s="53"/>
    </row>
    <row r="332" spans="1:17" ht="14.85" customHeight="1">
      <c r="A332" s="77">
        <v>9</v>
      </c>
      <c r="B332" s="78" t="s">
        <v>89</v>
      </c>
      <c r="C332" s="56" t="str">
        <f>IF(A332="","",VLOOKUP($A$327,Declarations!$A$45:$Y$73,VLOOKUP(A332,Declarations!$A$3:$H$10,6,0),0))</f>
        <v>Victoria Carter</v>
      </c>
      <c r="D332" s="57" t="str">
        <f>IF(A332="","",VLOOKUP($A$327,Declarations!$A$45:$Y$73,VLOOKUP(A332,Declarations!$A$3:$H$10,7,0),0))</f>
        <v>W35</v>
      </c>
      <c r="E332" s="56" t="str">
        <f>IF(A332="","",VLOOKUP(A332,Declarations!$A$3:$H$10,2,0))</f>
        <v>Thames Valley Harriers</v>
      </c>
      <c r="F332" s="79" t="s">
        <v>283</v>
      </c>
      <c r="G332" s="80">
        <v>4</v>
      </c>
      <c r="H332" s="60"/>
      <c r="I332" s="44" t="str">
        <f t="shared" si="35"/>
        <v/>
      </c>
      <c r="J332" s="44" t="str">
        <f t="shared" si="35"/>
        <v/>
      </c>
      <c r="K332" s="44" t="str">
        <f t="shared" si="35"/>
        <v/>
      </c>
      <c r="L332" s="44" t="str">
        <f t="shared" si="35"/>
        <v/>
      </c>
      <c r="M332" s="44" t="str">
        <f t="shared" si="35"/>
        <v/>
      </c>
      <c r="N332" s="44" t="str">
        <f t="shared" si="35"/>
        <v/>
      </c>
      <c r="O332" s="44" t="str">
        <f t="shared" si="35"/>
        <v/>
      </c>
      <c r="P332" s="44">
        <f t="shared" si="35"/>
        <v>4</v>
      </c>
      <c r="Q332" s="53"/>
    </row>
    <row r="333" spans="1:17" ht="14.85" customHeight="1">
      <c r="A333" s="77">
        <v>7</v>
      </c>
      <c r="B333" s="78" t="s">
        <v>90</v>
      </c>
      <c r="C333" s="56" t="str">
        <f>IF(A333="","",VLOOKUP($A$327,Declarations!$A$45:$Y$73,VLOOKUP(A333,Declarations!$A$3:$H$10,6,0),0))</f>
        <v>Charlotte Frankham</v>
      </c>
      <c r="D333" s="57" t="str">
        <f>IF(A333="","",VLOOKUP($A$327,Declarations!$A$45:$Y$73,VLOOKUP(A333,Declarations!$A$3:$H$10,7,0),0))</f>
        <v>W40</v>
      </c>
      <c r="E333" s="56" t="str">
        <f>IF(A333="","",VLOOKUP(A333,Declarations!$A$3:$H$10,2,0))</f>
        <v>Ealing Eagles</v>
      </c>
      <c r="F333" s="79" t="s">
        <v>316</v>
      </c>
      <c r="G333" s="80">
        <v>3</v>
      </c>
      <c r="H333" s="60"/>
      <c r="I333" s="44" t="str">
        <f t="shared" si="35"/>
        <v/>
      </c>
      <c r="J333" s="44" t="str">
        <f t="shared" si="35"/>
        <v/>
      </c>
      <c r="K333" s="44" t="str">
        <f t="shared" si="35"/>
        <v/>
      </c>
      <c r="L333" s="44" t="str">
        <f t="shared" si="35"/>
        <v/>
      </c>
      <c r="M333" s="44" t="str">
        <f t="shared" si="35"/>
        <v/>
      </c>
      <c r="N333" s="44">
        <f t="shared" si="35"/>
        <v>3</v>
      </c>
      <c r="O333" s="44" t="str">
        <f t="shared" si="35"/>
        <v/>
      </c>
      <c r="P333" s="44" t="str">
        <f t="shared" si="35"/>
        <v/>
      </c>
      <c r="Q333" s="53"/>
    </row>
    <row r="334" spans="1:17" ht="14.85" customHeight="1">
      <c r="A334" s="77">
        <v>6</v>
      </c>
      <c r="B334" s="78" t="s">
        <v>91</v>
      </c>
      <c r="C334" s="56" t="str">
        <f>IF(A334="","",VLOOKUP($A$327,Declarations!$A$45:$Y$73,VLOOKUP(A334,Declarations!$A$3:$H$10,6,0),0))</f>
        <v>Jenny O'Sullivan</v>
      </c>
      <c r="D334" s="57" t="str">
        <f>IF(A334="","",VLOOKUP($A$327,Declarations!$A$45:$Y$73,VLOOKUP(A334,Declarations!$A$3:$H$10,7,0),0))</f>
        <v>W45</v>
      </c>
      <c r="E334" s="56" t="str">
        <f>IF(A334="","",VLOOKUP(A334,Declarations!$A$3:$H$10,2,0))</f>
        <v>Metros</v>
      </c>
      <c r="F334" s="79" t="s">
        <v>329</v>
      </c>
      <c r="G334" s="80">
        <v>2</v>
      </c>
      <c r="H334" s="60"/>
      <c r="I334" s="44" t="str">
        <f t="shared" si="35"/>
        <v/>
      </c>
      <c r="J334" s="44" t="str">
        <f t="shared" si="35"/>
        <v/>
      </c>
      <c r="K334" s="44" t="str">
        <f t="shared" si="35"/>
        <v/>
      </c>
      <c r="L334" s="44" t="str">
        <f t="shared" si="35"/>
        <v/>
      </c>
      <c r="M334" s="44">
        <f t="shared" si="35"/>
        <v>2</v>
      </c>
      <c r="N334" s="44" t="str">
        <f t="shared" si="35"/>
        <v/>
      </c>
      <c r="O334" s="44" t="str">
        <f t="shared" si="35"/>
        <v/>
      </c>
      <c r="P334" s="44" t="str">
        <f t="shared" si="35"/>
        <v/>
      </c>
      <c r="Q334" s="53"/>
    </row>
    <row r="335" spans="1:17" ht="14.85" customHeight="1">
      <c r="A335" s="77"/>
      <c r="B335" s="78" t="s">
        <v>92</v>
      </c>
      <c r="C335" s="56" t="str">
        <f>IF(A335="","",VLOOKUP($A$327,Declarations!$A$45:$Y$73,VLOOKUP(A335,Declarations!$A$3:$H$10,6,0),0))</f>
        <v/>
      </c>
      <c r="D335" s="57" t="str">
        <f>IF(A335="","",VLOOKUP($A$327,Declarations!$A$45:$Y$73,VLOOKUP(A335,Declarations!$A$3:$H$10,7,0),0))</f>
        <v/>
      </c>
      <c r="E335" s="56" t="str">
        <f>IF(A335="","",VLOOKUP(A335,Declarations!$A$3:$H$10,2,0))</f>
        <v/>
      </c>
      <c r="F335" s="79"/>
      <c r="G335" s="80">
        <v>1</v>
      </c>
      <c r="H335" s="60"/>
      <c r="I335" s="44" t="str">
        <f t="shared" si="35"/>
        <v/>
      </c>
      <c r="J335" s="44" t="str">
        <f t="shared" si="35"/>
        <v/>
      </c>
      <c r="K335" s="44" t="str">
        <f t="shared" si="35"/>
        <v/>
      </c>
      <c r="L335" s="44" t="str">
        <f t="shared" si="35"/>
        <v/>
      </c>
      <c r="M335" s="44" t="str">
        <f t="shared" si="35"/>
        <v/>
      </c>
      <c r="N335" s="44" t="str">
        <f t="shared" si="35"/>
        <v/>
      </c>
      <c r="O335" s="44" t="str">
        <f t="shared" si="35"/>
        <v/>
      </c>
      <c r="P335" s="44" t="str">
        <f t="shared" si="35"/>
        <v/>
      </c>
      <c r="Q335" s="53">
        <f>36-SUM(I328:P335)</f>
        <v>1</v>
      </c>
    </row>
    <row r="336" spans="1:17" ht="14.85" customHeight="1">
      <c r="A336" s="61" t="s">
        <v>59</v>
      </c>
      <c r="B336" s="62"/>
      <c r="C336" s="62" t="s">
        <v>131</v>
      </c>
      <c r="D336" s="66"/>
      <c r="E336" s="66"/>
      <c r="F336" s="68"/>
      <c r="G336" s="66"/>
      <c r="H336" s="32"/>
      <c r="I336" s="75"/>
      <c r="J336" s="75"/>
      <c r="K336" s="75"/>
      <c r="L336" s="76"/>
      <c r="M336" s="53"/>
      <c r="N336" s="53"/>
      <c r="O336" s="53"/>
      <c r="P336" s="53"/>
      <c r="Q336" s="53"/>
    </row>
    <row r="337" spans="1:17" ht="14.85" customHeight="1">
      <c r="A337" s="77">
        <v>4</v>
      </c>
      <c r="B337" s="78" t="s">
        <v>85</v>
      </c>
      <c r="C337" s="56" t="str">
        <f>IF(A337="","",VLOOKUP($A$336,Declarations!$A$45:$Y$73,VLOOKUP(A337,Declarations!$A$3:$H$10,6,0),0))</f>
        <v>Alex Shamloll</v>
      </c>
      <c r="D337" s="57" t="str">
        <f>IF(A337="","",VLOOKUP($A$336,Declarations!$A$45:$Y$73,VLOOKUP(A337,Declarations!$A$3:$H$10,7,0),0))</f>
        <v>W45</v>
      </c>
      <c r="E337" s="56" t="str">
        <f>IF(A337="","",VLOOKUP(A337,Declarations!$A$3:$H$10,2,0))</f>
        <v>Herne Hill Harriers</v>
      </c>
      <c r="F337" s="79" t="s">
        <v>389</v>
      </c>
      <c r="G337" s="80">
        <v>8</v>
      </c>
      <c r="H337" s="60"/>
      <c r="I337" s="44" t="str">
        <f t="shared" ref="I337:P344" si="36">IF($A337="","",IF($A337=I$12,$G337,""))</f>
        <v/>
      </c>
      <c r="J337" s="44" t="str">
        <f t="shared" si="36"/>
        <v/>
      </c>
      <c r="K337" s="44">
        <f t="shared" si="36"/>
        <v>8</v>
      </c>
      <c r="L337" s="44" t="str">
        <f t="shared" si="36"/>
        <v/>
      </c>
      <c r="M337" s="44" t="str">
        <f t="shared" si="36"/>
        <v/>
      </c>
      <c r="N337" s="44" t="str">
        <f t="shared" si="36"/>
        <v/>
      </c>
      <c r="O337" s="44" t="str">
        <f t="shared" si="36"/>
        <v/>
      </c>
      <c r="P337" s="44" t="str">
        <f t="shared" si="36"/>
        <v/>
      </c>
      <c r="Q337" s="53"/>
    </row>
    <row r="338" spans="1:17" ht="14.85" customHeight="1">
      <c r="A338" s="77">
        <v>9</v>
      </c>
      <c r="B338" s="78" t="s">
        <v>86</v>
      </c>
      <c r="C338" s="56" t="str">
        <f>IF(A338="","",VLOOKUP($A$336,Declarations!$A$45:$Y$73,VLOOKUP(A338,Declarations!$A$3:$H$10,6,0),0))</f>
        <v>Nadia Whittaker</v>
      </c>
      <c r="D338" s="57" t="str">
        <f>IF(A338="","",VLOOKUP($A$336,Declarations!$A$45:$Y$73,VLOOKUP(A338,Declarations!$A$3:$H$10,7,0),0))</f>
        <v>W35</v>
      </c>
      <c r="E338" s="56" t="str">
        <f>IF(A338="","",VLOOKUP(A338,Declarations!$A$3:$H$10,2,0))</f>
        <v>Thames Valley Harriers</v>
      </c>
      <c r="F338" s="79" t="s">
        <v>390</v>
      </c>
      <c r="G338" s="80">
        <v>7</v>
      </c>
      <c r="H338" s="60"/>
      <c r="I338" s="44" t="str">
        <f t="shared" si="36"/>
        <v/>
      </c>
      <c r="J338" s="44" t="str">
        <f t="shared" si="36"/>
        <v/>
      </c>
      <c r="K338" s="44" t="str">
        <f t="shared" si="36"/>
        <v/>
      </c>
      <c r="L338" s="44" t="str">
        <f t="shared" si="36"/>
        <v/>
      </c>
      <c r="M338" s="44" t="str">
        <f t="shared" si="36"/>
        <v/>
      </c>
      <c r="N338" s="44" t="str">
        <f t="shared" si="36"/>
        <v/>
      </c>
      <c r="O338" s="44" t="str">
        <f t="shared" si="36"/>
        <v/>
      </c>
      <c r="P338" s="44">
        <f t="shared" si="36"/>
        <v>7</v>
      </c>
      <c r="Q338" s="53"/>
    </row>
    <row r="339" spans="1:17" ht="14.85" customHeight="1">
      <c r="A339" s="77">
        <v>5</v>
      </c>
      <c r="B339" s="78" t="s">
        <v>87</v>
      </c>
      <c r="C339" s="56" t="str">
        <f>IF(A339="","",VLOOKUP($A$336,Declarations!$A$45:$Y$73,VLOOKUP(A339,Declarations!$A$3:$H$10,6,0),0))</f>
        <v>Lynn Hyde</v>
      </c>
      <c r="D339" s="57" t="str">
        <f>IF(A339="","",VLOOKUP($A$336,Declarations!$A$45:$Y$73,VLOOKUP(A339,Declarations!$A$3:$H$10,7,0),0))</f>
        <v>W45</v>
      </c>
      <c r="E339" s="56" t="str">
        <f>IF(A339="","",VLOOKUP(A339,Declarations!$A$3:$H$10,2,0))</f>
        <v>Hillingdon</v>
      </c>
      <c r="F339" s="79" t="s">
        <v>313</v>
      </c>
      <c r="G339" s="80">
        <v>6</v>
      </c>
      <c r="H339" s="60"/>
      <c r="I339" s="44" t="str">
        <f t="shared" si="36"/>
        <v/>
      </c>
      <c r="J339" s="44" t="str">
        <f t="shared" si="36"/>
        <v/>
      </c>
      <c r="K339" s="44" t="str">
        <f t="shared" si="36"/>
        <v/>
      </c>
      <c r="L339" s="44">
        <f t="shared" si="36"/>
        <v>6</v>
      </c>
      <c r="M339" s="44" t="str">
        <f t="shared" si="36"/>
        <v/>
      </c>
      <c r="N339" s="44" t="str">
        <f t="shared" si="36"/>
        <v/>
      </c>
      <c r="O339" s="44" t="str">
        <f t="shared" si="36"/>
        <v/>
      </c>
      <c r="P339" s="44" t="str">
        <f t="shared" si="36"/>
        <v/>
      </c>
      <c r="Q339" s="53"/>
    </row>
    <row r="340" spans="1:17" ht="14.85" customHeight="1">
      <c r="A340" s="77">
        <v>3</v>
      </c>
      <c r="B340" s="78" t="s">
        <v>88</v>
      </c>
      <c r="C340" s="56" t="str">
        <f>IF(A340="","",VLOOKUP($A$336,Declarations!$A$45:$Y$73,VLOOKUP(A340,Declarations!$A$3:$H$10,6,0),0))</f>
        <v>Sarah Harris</v>
      </c>
      <c r="D340" s="57" t="str">
        <f>IF(A340="","",VLOOKUP($A$336,Declarations!$A$45:$Y$73,VLOOKUP(A340,Declarations!$A$3:$H$10,7,0),0))</f>
        <v>W35</v>
      </c>
      <c r="E340" s="56" t="str">
        <f>IF(A340="","",VLOOKUP(A340,Declarations!$A$3:$H$10,2,0))</f>
        <v xml:space="preserve">Ealing Southall &amp; Middlesex </v>
      </c>
      <c r="F340" s="79" t="s">
        <v>391</v>
      </c>
      <c r="G340" s="80">
        <v>5</v>
      </c>
      <c r="H340" s="60"/>
      <c r="I340" s="44" t="str">
        <f t="shared" si="36"/>
        <v/>
      </c>
      <c r="J340" s="44">
        <f t="shared" si="36"/>
        <v>5</v>
      </c>
      <c r="K340" s="44" t="str">
        <f t="shared" si="36"/>
        <v/>
      </c>
      <c r="L340" s="44" t="str">
        <f t="shared" si="36"/>
        <v/>
      </c>
      <c r="M340" s="44" t="str">
        <f t="shared" si="36"/>
        <v/>
      </c>
      <c r="N340" s="44" t="str">
        <f t="shared" si="36"/>
        <v/>
      </c>
      <c r="O340" s="44" t="str">
        <f t="shared" si="36"/>
        <v/>
      </c>
      <c r="P340" s="44" t="str">
        <f t="shared" si="36"/>
        <v/>
      </c>
      <c r="Q340" s="53"/>
    </row>
    <row r="341" spans="1:17" ht="14.85" customHeight="1">
      <c r="A341" s="77">
        <v>7</v>
      </c>
      <c r="B341" s="78" t="s">
        <v>89</v>
      </c>
      <c r="C341" s="56" t="str">
        <f>IF(A341="","",VLOOKUP($A$336,Declarations!$A$45:$Y$73,VLOOKUP(A341,Declarations!$A$3:$H$10,6,0),0))</f>
        <v>Liz Ainsworth</v>
      </c>
      <c r="D341" s="57" t="str">
        <f>IF(A341="","",VLOOKUP($A$336,Declarations!$A$45:$Y$73,VLOOKUP(A341,Declarations!$A$3:$H$10,7,0),0))</f>
        <v>W45</v>
      </c>
      <c r="E341" s="56" t="str">
        <f>IF(A341="","",VLOOKUP(A341,Declarations!$A$3:$H$10,2,0))</f>
        <v>Ealing Eagles</v>
      </c>
      <c r="F341" s="79" t="s">
        <v>382</v>
      </c>
      <c r="G341" s="80">
        <v>4</v>
      </c>
      <c r="H341" s="60"/>
      <c r="I341" s="44" t="str">
        <f t="shared" si="36"/>
        <v/>
      </c>
      <c r="J341" s="44" t="str">
        <f t="shared" si="36"/>
        <v/>
      </c>
      <c r="K341" s="44" t="str">
        <f t="shared" si="36"/>
        <v/>
      </c>
      <c r="L341" s="44" t="str">
        <f t="shared" si="36"/>
        <v/>
      </c>
      <c r="M341" s="44" t="str">
        <f t="shared" si="36"/>
        <v/>
      </c>
      <c r="N341" s="44">
        <f t="shared" si="36"/>
        <v>4</v>
      </c>
      <c r="O341" s="44" t="str">
        <f t="shared" si="36"/>
        <v/>
      </c>
      <c r="P341" s="44" t="str">
        <f t="shared" si="36"/>
        <v/>
      </c>
      <c r="Q341" s="53"/>
    </row>
    <row r="342" spans="1:17" ht="14.85" customHeight="1">
      <c r="A342" s="77">
        <v>8</v>
      </c>
      <c r="B342" s="78" t="s">
        <v>90</v>
      </c>
      <c r="C342" s="56" t="str">
        <f>IF(A342="","",VLOOKUP($A$336,Declarations!$A$45:$Y$73,VLOOKUP(A342,Declarations!$A$3:$H$10,6,0),0))</f>
        <v>Jo Burkett</v>
      </c>
      <c r="D342" s="57" t="str">
        <f>IF(A342="","",VLOOKUP($A$336,Declarations!$A$45:$Y$73,VLOOKUP(A342,Declarations!$A$3:$H$10,7,0),0))</f>
        <v>W45</v>
      </c>
      <c r="E342" s="56" t="str">
        <f>IF(A342="","",VLOOKUP(A342,Declarations!$A$3:$H$10,2,0))</f>
        <v>Serpentine</v>
      </c>
      <c r="F342" s="79" t="s">
        <v>214</v>
      </c>
      <c r="G342" s="80">
        <v>3</v>
      </c>
      <c r="H342" s="60"/>
      <c r="I342" s="44" t="str">
        <f t="shared" si="36"/>
        <v/>
      </c>
      <c r="J342" s="44" t="str">
        <f t="shared" si="36"/>
        <v/>
      </c>
      <c r="K342" s="44" t="str">
        <f t="shared" si="36"/>
        <v/>
      </c>
      <c r="L342" s="44" t="str">
        <f t="shared" si="36"/>
        <v/>
      </c>
      <c r="M342" s="44" t="str">
        <f t="shared" si="36"/>
        <v/>
      </c>
      <c r="N342" s="44" t="str">
        <f t="shared" si="36"/>
        <v/>
      </c>
      <c r="O342" s="44">
        <f t="shared" si="36"/>
        <v>3</v>
      </c>
      <c r="P342" s="44" t="str">
        <f t="shared" si="36"/>
        <v/>
      </c>
      <c r="Q342" s="53"/>
    </row>
    <row r="343" spans="1:17" ht="14.85" customHeight="1">
      <c r="A343" s="77"/>
      <c r="B343" s="78" t="s">
        <v>91</v>
      </c>
      <c r="C343" s="56" t="str">
        <f>IF(A343="","",VLOOKUP($A$336,Declarations!$A$45:$Y$73,VLOOKUP(A343,Declarations!$A$3:$H$10,6,0),0))</f>
        <v/>
      </c>
      <c r="D343" s="57" t="str">
        <f>IF(A343="","",VLOOKUP($A$336,Declarations!$A$45:$Y$73,VLOOKUP(A343,Declarations!$A$3:$H$10,7,0),0))</f>
        <v/>
      </c>
      <c r="E343" s="56" t="str">
        <f>IF(A343="","",VLOOKUP(A343,Declarations!$A$3:$H$10,2,0))</f>
        <v/>
      </c>
      <c r="F343" s="79"/>
      <c r="G343" s="80">
        <v>2</v>
      </c>
      <c r="H343" s="60"/>
      <c r="I343" s="44" t="str">
        <f t="shared" si="36"/>
        <v/>
      </c>
      <c r="J343" s="44" t="str">
        <f t="shared" si="36"/>
        <v/>
      </c>
      <c r="K343" s="44" t="str">
        <f t="shared" si="36"/>
        <v/>
      </c>
      <c r="L343" s="44" t="str">
        <f t="shared" si="36"/>
        <v/>
      </c>
      <c r="M343" s="44" t="str">
        <f t="shared" si="36"/>
        <v/>
      </c>
      <c r="N343" s="44" t="str">
        <f t="shared" si="36"/>
        <v/>
      </c>
      <c r="O343" s="44" t="str">
        <f t="shared" si="36"/>
        <v/>
      </c>
      <c r="P343" s="44" t="str">
        <f t="shared" si="36"/>
        <v/>
      </c>
      <c r="Q343" s="53"/>
    </row>
    <row r="344" spans="1:17" ht="14.85" customHeight="1">
      <c r="A344" s="77"/>
      <c r="B344" s="78" t="s">
        <v>92</v>
      </c>
      <c r="C344" s="56" t="str">
        <f>IF(A344="","",VLOOKUP($A$336,Declarations!$A$45:$Y$73,VLOOKUP(A344,Declarations!$A$3:$H$10,6,0),0))</f>
        <v/>
      </c>
      <c r="D344" s="57" t="str">
        <f>IF(A344="","",VLOOKUP($A$336,Declarations!$A$45:$Y$73,VLOOKUP(A344,Declarations!$A$3:$H$10,7,0),0))</f>
        <v/>
      </c>
      <c r="E344" s="56" t="str">
        <f>IF(A344="","",VLOOKUP(A344,Declarations!$A$3:$H$10,2,0))</f>
        <v/>
      </c>
      <c r="F344" s="79"/>
      <c r="G344" s="80">
        <v>1</v>
      </c>
      <c r="H344" s="60"/>
      <c r="I344" s="44" t="str">
        <f t="shared" si="36"/>
        <v/>
      </c>
      <c r="J344" s="44" t="str">
        <f t="shared" si="36"/>
        <v/>
      </c>
      <c r="K344" s="44" t="str">
        <f t="shared" si="36"/>
        <v/>
      </c>
      <c r="L344" s="44" t="str">
        <f t="shared" si="36"/>
        <v/>
      </c>
      <c r="M344" s="44" t="str">
        <f t="shared" si="36"/>
        <v/>
      </c>
      <c r="N344" s="44" t="str">
        <f t="shared" si="36"/>
        <v/>
      </c>
      <c r="O344" s="44" t="str">
        <f t="shared" si="36"/>
        <v/>
      </c>
      <c r="P344" s="44" t="str">
        <f t="shared" si="36"/>
        <v/>
      </c>
      <c r="Q344" s="53">
        <f>36-SUM(I337:P344)</f>
        <v>3</v>
      </c>
    </row>
    <row r="345" spans="1:17" ht="14.85" customHeight="1">
      <c r="A345" s="61" t="s">
        <v>60</v>
      </c>
      <c r="B345" s="62"/>
      <c r="C345" s="62" t="s">
        <v>132</v>
      </c>
      <c r="D345" s="66"/>
      <c r="E345" s="66"/>
      <c r="F345" s="68"/>
      <c r="G345" s="66"/>
      <c r="H345" s="32"/>
      <c r="I345" s="75"/>
      <c r="J345" s="75"/>
      <c r="K345" s="75"/>
      <c r="L345" s="76"/>
      <c r="M345" s="53"/>
      <c r="N345" s="53"/>
      <c r="O345" s="53"/>
      <c r="P345" s="53"/>
      <c r="Q345" s="53"/>
    </row>
    <row r="346" spans="1:17" ht="14.85" customHeight="1">
      <c r="A346" s="77">
        <v>5</v>
      </c>
      <c r="B346" s="78" t="s">
        <v>85</v>
      </c>
      <c r="C346" s="56" t="str">
        <f>IF(A346="","",VLOOKUP($A$345,Declarations!$A$45:$Y$73,VLOOKUP(A346,Declarations!$A$3:$H$10,6,0),0))</f>
        <v>Sharon Dooley</v>
      </c>
      <c r="D346" s="57" t="str">
        <f>IF(A346="","",VLOOKUP($A$345,Declarations!$A$45:$Y$73,VLOOKUP(A346,Declarations!$A$3:$H$10,7,0),0))</f>
        <v>W50</v>
      </c>
      <c r="E346" s="56" t="str">
        <f>IF(A346="","",VLOOKUP(A346,Declarations!$A$3:$H$10,2,0))</f>
        <v>Hillingdon</v>
      </c>
      <c r="F346" s="79" t="s">
        <v>380</v>
      </c>
      <c r="G346" s="80">
        <v>8</v>
      </c>
      <c r="H346" s="60"/>
      <c r="I346" s="44" t="str">
        <f t="shared" ref="I346:P353" si="37">IF($A346="","",IF($A346=I$12,$G346,""))</f>
        <v/>
      </c>
      <c r="J346" s="44" t="str">
        <f t="shared" si="37"/>
        <v/>
      </c>
      <c r="K346" s="44" t="str">
        <f t="shared" si="37"/>
        <v/>
      </c>
      <c r="L346" s="44">
        <f t="shared" si="37"/>
        <v>8</v>
      </c>
      <c r="M346" s="44" t="str">
        <f t="shared" si="37"/>
        <v/>
      </c>
      <c r="N346" s="44" t="str">
        <f t="shared" si="37"/>
        <v/>
      </c>
      <c r="O346" s="44" t="str">
        <f t="shared" si="37"/>
        <v/>
      </c>
      <c r="P346" s="44" t="str">
        <f t="shared" si="37"/>
        <v/>
      </c>
      <c r="Q346" s="53"/>
    </row>
    <row r="347" spans="1:17" ht="14.85" customHeight="1">
      <c r="A347" s="77">
        <v>6</v>
      </c>
      <c r="B347" s="78" t="s">
        <v>86</v>
      </c>
      <c r="C347" s="56" t="str">
        <f>IF(A347="","",VLOOKUP($A$345,Declarations!$A$45:$Y$73,VLOOKUP(A347,Declarations!$A$3:$H$10,6,0),0))</f>
        <v>Sasha Birkin</v>
      </c>
      <c r="D347" s="57" t="str">
        <f>IF(A347="","",VLOOKUP($A$345,Declarations!$A$45:$Y$73,VLOOKUP(A347,Declarations!$A$3:$H$10,7,0),0))</f>
        <v>W50</v>
      </c>
      <c r="E347" s="56" t="str">
        <f>IF(A347="","",VLOOKUP(A347,Declarations!$A$3:$H$10,2,0))</f>
        <v>Metros</v>
      </c>
      <c r="F347" s="79" t="s">
        <v>282</v>
      </c>
      <c r="G347" s="80">
        <v>7</v>
      </c>
      <c r="H347" s="60"/>
      <c r="I347" s="44" t="str">
        <f t="shared" si="37"/>
        <v/>
      </c>
      <c r="J347" s="44" t="str">
        <f t="shared" si="37"/>
        <v/>
      </c>
      <c r="K347" s="44" t="str">
        <f t="shared" si="37"/>
        <v/>
      </c>
      <c r="L347" s="44" t="str">
        <f t="shared" si="37"/>
        <v/>
      </c>
      <c r="M347" s="44">
        <f t="shared" si="37"/>
        <v>7</v>
      </c>
      <c r="N347" s="44" t="str">
        <f t="shared" si="37"/>
        <v/>
      </c>
      <c r="O347" s="44" t="str">
        <f t="shared" si="37"/>
        <v/>
      </c>
      <c r="P347" s="44" t="str">
        <f t="shared" si="37"/>
        <v/>
      </c>
      <c r="Q347" s="53"/>
    </row>
    <row r="348" spans="1:17" ht="14.85" customHeight="1">
      <c r="A348" s="77">
        <v>4</v>
      </c>
      <c r="B348" s="78" t="s">
        <v>87</v>
      </c>
      <c r="C348" s="56" t="str">
        <f>IF(A348="","",VLOOKUP($A$345,Declarations!$A$45:$Y$73,VLOOKUP(A348,Declarations!$A$3:$H$10,6,0),0))</f>
        <v>Helen Oldfield</v>
      </c>
      <c r="D348" s="57" t="str">
        <f>IF(A348="","",VLOOKUP($A$345,Declarations!$A$45:$Y$73,VLOOKUP(A348,Declarations!$A$3:$H$10,7,0),0))</f>
        <v>W50</v>
      </c>
      <c r="E348" s="56" t="str">
        <f>IF(A348="","",VLOOKUP(A348,Declarations!$A$3:$H$10,2,0))</f>
        <v>Herne Hill Harriers</v>
      </c>
      <c r="F348" s="79" t="s">
        <v>381</v>
      </c>
      <c r="G348" s="80">
        <v>6</v>
      </c>
      <c r="H348" s="60"/>
      <c r="I348" s="44" t="str">
        <f t="shared" si="37"/>
        <v/>
      </c>
      <c r="J348" s="44" t="str">
        <f t="shared" si="37"/>
        <v/>
      </c>
      <c r="K348" s="44">
        <f t="shared" si="37"/>
        <v>6</v>
      </c>
      <c r="L348" s="44" t="str">
        <f t="shared" si="37"/>
        <v/>
      </c>
      <c r="M348" s="44" t="str">
        <f t="shared" si="37"/>
        <v/>
      </c>
      <c r="N348" s="44" t="str">
        <f t="shared" si="37"/>
        <v/>
      </c>
      <c r="O348" s="44" t="str">
        <f t="shared" si="37"/>
        <v/>
      </c>
      <c r="P348" s="44" t="str">
        <f t="shared" si="37"/>
        <v/>
      </c>
      <c r="Q348" s="53"/>
    </row>
    <row r="349" spans="1:17" ht="14.85" customHeight="1">
      <c r="A349" s="77">
        <v>9</v>
      </c>
      <c r="B349" s="78" t="s">
        <v>88</v>
      </c>
      <c r="C349" s="56" t="str">
        <f>IF(A349="","",VLOOKUP($A$345,Declarations!$A$45:$Y$73,VLOOKUP(A349,Declarations!$A$3:$H$10,6,0),0))</f>
        <v>Diana Kennedy</v>
      </c>
      <c r="D349" s="57" t="str">
        <f>IF(A349="","",VLOOKUP($A$345,Declarations!$A$45:$Y$73,VLOOKUP(A349,Declarations!$A$3:$H$10,7,0),0))</f>
        <v>W50</v>
      </c>
      <c r="E349" s="56" t="str">
        <f>IF(A349="","",VLOOKUP(A349,Declarations!$A$3:$H$10,2,0))</f>
        <v>Thames Valley Harriers</v>
      </c>
      <c r="F349" s="79" t="s">
        <v>382</v>
      </c>
      <c r="G349" s="80">
        <v>5</v>
      </c>
      <c r="H349" s="60"/>
      <c r="I349" s="44" t="str">
        <f t="shared" si="37"/>
        <v/>
      </c>
      <c r="J349" s="44" t="str">
        <f t="shared" si="37"/>
        <v/>
      </c>
      <c r="K349" s="44" t="str">
        <f t="shared" si="37"/>
        <v/>
      </c>
      <c r="L349" s="44" t="str">
        <f t="shared" si="37"/>
        <v/>
      </c>
      <c r="M349" s="44" t="str">
        <f t="shared" si="37"/>
        <v/>
      </c>
      <c r="N349" s="44" t="str">
        <f t="shared" si="37"/>
        <v/>
      </c>
      <c r="O349" s="44" t="str">
        <f t="shared" si="37"/>
        <v/>
      </c>
      <c r="P349" s="44">
        <f t="shared" si="37"/>
        <v>5</v>
      </c>
      <c r="Q349" s="53"/>
    </row>
    <row r="350" spans="1:17" ht="14.85" customHeight="1">
      <c r="A350" s="77">
        <v>8</v>
      </c>
      <c r="B350" s="78" t="s">
        <v>89</v>
      </c>
      <c r="C350" s="56" t="str">
        <f>IF(A350="","",VLOOKUP($A$345,Declarations!$A$45:$Y$73,VLOOKUP(A350,Declarations!$A$3:$H$10,6,0),0))</f>
        <v>Catkin Shelley</v>
      </c>
      <c r="D350" s="57" t="str">
        <f>IF(A350="","",VLOOKUP($A$345,Declarations!$A$45:$Y$73,VLOOKUP(A350,Declarations!$A$3:$H$10,7,0),0))</f>
        <v>W55</v>
      </c>
      <c r="E350" s="56" t="str">
        <f>IF(A350="","",VLOOKUP(A350,Declarations!$A$3:$H$10,2,0))</f>
        <v>Serpentine</v>
      </c>
      <c r="F350" s="79" t="s">
        <v>383</v>
      </c>
      <c r="G350" s="80">
        <v>4</v>
      </c>
      <c r="H350" s="60"/>
      <c r="I350" s="44" t="str">
        <f t="shared" si="37"/>
        <v/>
      </c>
      <c r="J350" s="44" t="str">
        <f t="shared" si="37"/>
        <v/>
      </c>
      <c r="K350" s="44" t="str">
        <f t="shared" si="37"/>
        <v/>
      </c>
      <c r="L350" s="44" t="str">
        <f t="shared" si="37"/>
        <v/>
      </c>
      <c r="M350" s="44" t="str">
        <f t="shared" si="37"/>
        <v/>
      </c>
      <c r="N350" s="44" t="str">
        <f t="shared" si="37"/>
        <v/>
      </c>
      <c r="O350" s="44">
        <f t="shared" si="37"/>
        <v>4</v>
      </c>
      <c r="P350" s="44" t="str">
        <f t="shared" si="37"/>
        <v/>
      </c>
      <c r="Q350" s="53"/>
    </row>
    <row r="351" spans="1:17" ht="13.7" customHeight="1">
      <c r="A351" s="77"/>
      <c r="B351" s="78" t="s">
        <v>90</v>
      </c>
      <c r="C351" s="56" t="str">
        <f>IF(A351="","",VLOOKUP($A$345,Declarations!$A$45:$Y$73,VLOOKUP(A351,Declarations!$A$3:$H$10,6,0),0))</f>
        <v/>
      </c>
      <c r="D351" s="57" t="str">
        <f>IF(A351="","",VLOOKUP($A$345,Declarations!$A$45:$Y$73,VLOOKUP(A351,Declarations!$A$3:$H$10,7,0),0))</f>
        <v/>
      </c>
      <c r="E351" s="56" t="str">
        <f>IF(A351="","",VLOOKUP(A351,Declarations!$A$3:$H$10,2,0))</f>
        <v/>
      </c>
      <c r="F351" s="79"/>
      <c r="G351" s="80">
        <v>3</v>
      </c>
      <c r="H351" s="60"/>
      <c r="I351" s="44" t="str">
        <f t="shared" si="37"/>
        <v/>
      </c>
      <c r="J351" s="44" t="str">
        <f t="shared" si="37"/>
        <v/>
      </c>
      <c r="K351" s="44" t="str">
        <f t="shared" si="37"/>
        <v/>
      </c>
      <c r="L351" s="44" t="str">
        <f t="shared" si="37"/>
        <v/>
      </c>
      <c r="M351" s="44" t="str">
        <f t="shared" si="37"/>
        <v/>
      </c>
      <c r="N351" s="44" t="str">
        <f t="shared" si="37"/>
        <v/>
      </c>
      <c r="O351" s="44" t="str">
        <f t="shared" si="37"/>
        <v/>
      </c>
      <c r="P351" s="44" t="str">
        <f t="shared" si="37"/>
        <v/>
      </c>
      <c r="Q351" s="53"/>
    </row>
    <row r="352" spans="1:17" ht="13.7" customHeight="1">
      <c r="A352" s="77"/>
      <c r="B352" s="78" t="s">
        <v>91</v>
      </c>
      <c r="C352" s="56" t="str">
        <f>IF(A352="","",VLOOKUP($A$345,Declarations!$A$45:$Y$73,VLOOKUP(A352,Declarations!$A$3:$H$10,6,0),0))</f>
        <v/>
      </c>
      <c r="D352" s="57" t="str">
        <f>IF(A352="","",VLOOKUP($A$345,Declarations!$A$45:$Y$73,VLOOKUP(A352,Declarations!$A$3:$H$10,7,0),0))</f>
        <v/>
      </c>
      <c r="E352" s="56" t="str">
        <f>IF(A352="","",VLOOKUP(A352,Declarations!$A$3:$H$10,2,0))</f>
        <v/>
      </c>
      <c r="F352" s="79"/>
      <c r="G352" s="80">
        <v>2</v>
      </c>
      <c r="H352" s="60"/>
      <c r="I352" s="44" t="str">
        <f t="shared" si="37"/>
        <v/>
      </c>
      <c r="J352" s="44" t="str">
        <f t="shared" si="37"/>
        <v/>
      </c>
      <c r="K352" s="44" t="str">
        <f t="shared" si="37"/>
        <v/>
      </c>
      <c r="L352" s="44" t="str">
        <f t="shared" si="37"/>
        <v/>
      </c>
      <c r="M352" s="44" t="str">
        <f t="shared" si="37"/>
        <v/>
      </c>
      <c r="N352" s="44" t="str">
        <f t="shared" si="37"/>
        <v/>
      </c>
      <c r="O352" s="44" t="str">
        <f t="shared" si="37"/>
        <v/>
      </c>
      <c r="P352" s="44" t="str">
        <f t="shared" si="37"/>
        <v/>
      </c>
      <c r="Q352" s="53"/>
    </row>
    <row r="353" spans="1:17" ht="13.7" customHeight="1">
      <c r="A353" s="77"/>
      <c r="B353" s="78" t="s">
        <v>92</v>
      </c>
      <c r="C353" s="56" t="str">
        <f>IF(A353="","",VLOOKUP($A$345,Declarations!$A$45:$Y$73,VLOOKUP(A353,Declarations!$A$3:$H$10,6,0),0))</f>
        <v/>
      </c>
      <c r="D353" s="57" t="str">
        <f>IF(A353="","",VLOOKUP($A$345,Declarations!$A$45:$Y$73,VLOOKUP(A353,Declarations!$A$3:$H$10,7,0),0))</f>
        <v/>
      </c>
      <c r="E353" s="56" t="str">
        <f>IF(A353="","",VLOOKUP(A353,Declarations!$A$3:$H$10,2,0))</f>
        <v/>
      </c>
      <c r="F353" s="79"/>
      <c r="G353" s="80">
        <v>1</v>
      </c>
      <c r="H353" s="60"/>
      <c r="I353" s="44" t="str">
        <f t="shared" si="37"/>
        <v/>
      </c>
      <c r="J353" s="44" t="str">
        <f t="shared" si="37"/>
        <v/>
      </c>
      <c r="K353" s="44" t="str">
        <f t="shared" si="37"/>
        <v/>
      </c>
      <c r="L353" s="44" t="str">
        <f t="shared" si="37"/>
        <v/>
      </c>
      <c r="M353" s="44" t="str">
        <f t="shared" si="37"/>
        <v/>
      </c>
      <c r="N353" s="44" t="str">
        <f t="shared" si="37"/>
        <v/>
      </c>
      <c r="O353" s="44" t="str">
        <f t="shared" si="37"/>
        <v/>
      </c>
      <c r="P353" s="44" t="str">
        <f t="shared" si="37"/>
        <v/>
      </c>
      <c r="Q353" s="53">
        <f>36-SUM(I346:P353)</f>
        <v>6</v>
      </c>
    </row>
    <row r="354" spans="1:17" ht="14.85" customHeight="1">
      <c r="A354" s="61" t="s">
        <v>61</v>
      </c>
      <c r="B354" s="62"/>
      <c r="C354" s="62" t="s">
        <v>133</v>
      </c>
      <c r="D354" s="66"/>
      <c r="E354" s="66"/>
      <c r="F354" s="68"/>
      <c r="G354" s="66"/>
      <c r="H354" s="32"/>
      <c r="I354" s="75"/>
      <c r="J354" s="75"/>
      <c r="K354" s="75"/>
      <c r="L354" s="76"/>
      <c r="M354" s="53"/>
      <c r="N354" s="53"/>
      <c r="O354" s="53"/>
      <c r="P354" s="53"/>
      <c r="Q354" s="53"/>
    </row>
    <row r="355" spans="1:17" ht="14.85" customHeight="1">
      <c r="A355" s="77">
        <v>2</v>
      </c>
      <c r="B355" s="78" t="s">
        <v>85</v>
      </c>
      <c r="C355" s="56" t="str">
        <f>IF(A355="","",VLOOKUP($A$354,Declarations!$A$45:$Y$73,VLOOKUP(A355,Declarations!$A$3:$H$10,6,0),0))</f>
        <v>Fiona Bishop</v>
      </c>
      <c r="D355" s="57" t="str">
        <f>IF(A355="","",VLOOKUP($A$354,Declarations!$A$45:$Y$73,VLOOKUP(A355,Declarations!$A$3:$H$10,7,0),0))</f>
        <v>W60</v>
      </c>
      <c r="E355" s="56" t="str">
        <f>IF(A355="","",VLOOKUP(A355,Declarations!$A$3:$H$10,2,0))</f>
        <v>British Airways</v>
      </c>
      <c r="F355" s="79" t="s">
        <v>384</v>
      </c>
      <c r="G355" s="80">
        <v>8</v>
      </c>
      <c r="H355" s="60"/>
      <c r="I355" s="44">
        <f t="shared" ref="I355:P362" si="38">IF($A355="","",IF($A355=I$12,$G355,""))</f>
        <v>8</v>
      </c>
      <c r="J355" s="44" t="str">
        <f t="shared" si="38"/>
        <v/>
      </c>
      <c r="K355" s="44" t="str">
        <f t="shared" si="38"/>
        <v/>
      </c>
      <c r="L355" s="44" t="str">
        <f t="shared" si="38"/>
        <v/>
      </c>
      <c r="M355" s="44" t="str">
        <f t="shared" si="38"/>
        <v/>
      </c>
      <c r="N355" s="44" t="str">
        <f t="shared" si="38"/>
        <v/>
      </c>
      <c r="O355" s="44" t="str">
        <f t="shared" si="38"/>
        <v/>
      </c>
      <c r="P355" s="44" t="str">
        <f t="shared" si="38"/>
        <v/>
      </c>
      <c r="Q355" s="53"/>
    </row>
    <row r="356" spans="1:17" ht="14.85" customHeight="1">
      <c r="A356" s="77">
        <v>5</v>
      </c>
      <c r="B356" s="78" t="s">
        <v>86</v>
      </c>
      <c r="C356" s="56" t="str">
        <f>IF(A356="","",VLOOKUP($A$354,Declarations!$A$45:$Y$73,VLOOKUP(A356,Declarations!$A$3:$H$10,6,0),0))</f>
        <v>Lesley Conway</v>
      </c>
      <c r="D356" s="57" t="str">
        <f>IF(A356="","",VLOOKUP($A$354,Declarations!$A$45:$Y$73,VLOOKUP(A356,Declarations!$A$3:$H$10,7,0),0))</f>
        <v>W60</v>
      </c>
      <c r="E356" s="56" t="str">
        <f>IF(A356="","",VLOOKUP(A356,Declarations!$A$3:$H$10,2,0))</f>
        <v>Hillingdon</v>
      </c>
      <c r="F356" s="79" t="s">
        <v>385</v>
      </c>
      <c r="G356" s="80">
        <v>7</v>
      </c>
      <c r="H356" s="60"/>
      <c r="I356" s="44" t="str">
        <f t="shared" si="38"/>
        <v/>
      </c>
      <c r="J356" s="44" t="str">
        <f t="shared" si="38"/>
        <v/>
      </c>
      <c r="K356" s="44" t="str">
        <f t="shared" si="38"/>
        <v/>
      </c>
      <c r="L356" s="44">
        <f t="shared" si="38"/>
        <v>7</v>
      </c>
      <c r="M356" s="44" t="str">
        <f t="shared" si="38"/>
        <v/>
      </c>
      <c r="N356" s="44" t="str">
        <f t="shared" si="38"/>
        <v/>
      </c>
      <c r="O356" s="44" t="str">
        <f t="shared" si="38"/>
        <v/>
      </c>
      <c r="P356" s="44" t="str">
        <f t="shared" si="38"/>
        <v/>
      </c>
      <c r="Q356" s="53"/>
    </row>
    <row r="357" spans="1:17" ht="14.85" customHeight="1">
      <c r="A357" s="77">
        <v>6</v>
      </c>
      <c r="B357" s="78" t="s">
        <v>87</v>
      </c>
      <c r="C357" s="56" t="str">
        <f>IF(A357="","",VLOOKUP($A$354,Declarations!$A$45:$Y$73,VLOOKUP(A357,Declarations!$A$3:$H$10,6,0),0))</f>
        <v>Jasia Zimmermann</v>
      </c>
      <c r="D357" s="57" t="str">
        <f>IF(A357="","",VLOOKUP($A$354,Declarations!$A$45:$Y$73,VLOOKUP(A357,Declarations!$A$3:$H$10,7,0),0))</f>
        <v>W60</v>
      </c>
      <c r="E357" s="56" t="str">
        <f>IF(A357="","",VLOOKUP(A357,Declarations!$A$3:$H$10,2,0))</f>
        <v>Metros</v>
      </c>
      <c r="F357" s="79" t="s">
        <v>386</v>
      </c>
      <c r="G357" s="80">
        <v>6</v>
      </c>
      <c r="H357" s="60"/>
      <c r="I357" s="44" t="str">
        <f t="shared" si="38"/>
        <v/>
      </c>
      <c r="J357" s="44" t="str">
        <f t="shared" si="38"/>
        <v/>
      </c>
      <c r="K357" s="44" t="str">
        <f t="shared" si="38"/>
        <v/>
      </c>
      <c r="L357" s="44" t="str">
        <f t="shared" si="38"/>
        <v/>
      </c>
      <c r="M357" s="44">
        <f t="shared" si="38"/>
        <v>6</v>
      </c>
      <c r="N357" s="44" t="str">
        <f t="shared" si="38"/>
        <v/>
      </c>
      <c r="O357" s="44" t="str">
        <f t="shared" si="38"/>
        <v/>
      </c>
      <c r="P357" s="44" t="str">
        <f t="shared" si="38"/>
        <v/>
      </c>
      <c r="Q357" s="53"/>
    </row>
    <row r="358" spans="1:17" ht="14.85" customHeight="1">
      <c r="A358" s="77">
        <v>8</v>
      </c>
      <c r="B358" s="78" t="s">
        <v>88</v>
      </c>
      <c r="C358" s="56" t="str">
        <f>IF(A358="","",VLOOKUP($A$354,Declarations!$A$45:$Y$73,VLOOKUP(A358,Declarations!$A$3:$H$10,6,0),0))</f>
        <v>Andrea Sanders-Reece</v>
      </c>
      <c r="D358" s="57" t="str">
        <f>IF(A358="","",VLOOKUP($A$354,Declarations!$A$45:$Y$73,VLOOKUP(A358,Declarations!$A$3:$H$10,7,0),0))</f>
        <v>W65</v>
      </c>
      <c r="E358" s="56" t="str">
        <f>IF(A358="","",VLOOKUP(A358,Declarations!$A$3:$H$10,2,0))</f>
        <v>Serpentine</v>
      </c>
      <c r="F358" s="79" t="s">
        <v>387</v>
      </c>
      <c r="G358" s="80">
        <v>5</v>
      </c>
      <c r="H358" s="60"/>
      <c r="I358" s="44" t="str">
        <f t="shared" si="38"/>
        <v/>
      </c>
      <c r="J358" s="44" t="str">
        <f t="shared" si="38"/>
        <v/>
      </c>
      <c r="K358" s="44" t="str">
        <f t="shared" si="38"/>
        <v/>
      </c>
      <c r="L358" s="44" t="str">
        <f t="shared" si="38"/>
        <v/>
      </c>
      <c r="M358" s="44" t="str">
        <f t="shared" si="38"/>
        <v/>
      </c>
      <c r="N358" s="44" t="str">
        <f t="shared" si="38"/>
        <v/>
      </c>
      <c r="O358" s="44">
        <f t="shared" si="38"/>
        <v>5</v>
      </c>
      <c r="P358" s="44" t="str">
        <f t="shared" si="38"/>
        <v/>
      </c>
      <c r="Q358" s="53"/>
    </row>
    <row r="359" spans="1:17" ht="14.85" customHeight="1">
      <c r="A359" s="77">
        <v>3</v>
      </c>
      <c r="B359" s="78" t="s">
        <v>89</v>
      </c>
      <c r="C359" s="56" t="str">
        <f>IF(A359="","",VLOOKUP($A$354,Declarations!$A$45:$Y$73,VLOOKUP(A359,Declarations!$A$3:$H$10,6,0),0))</f>
        <v>Carol Jones</v>
      </c>
      <c r="D359" s="57" t="str">
        <f>IF(A359="","",VLOOKUP($A$354,Declarations!$A$45:$Y$73,VLOOKUP(A359,Declarations!$A$3:$H$10,7,0),0))</f>
        <v>W60</v>
      </c>
      <c r="E359" s="56" t="str">
        <f>IF(A359="","",VLOOKUP(A359,Declarations!$A$3:$H$10,2,0))</f>
        <v xml:space="preserve">Ealing Southall &amp; Middlesex </v>
      </c>
      <c r="F359" s="79" t="s">
        <v>388</v>
      </c>
      <c r="G359" s="80">
        <v>4</v>
      </c>
      <c r="H359" s="60"/>
      <c r="I359" s="44" t="str">
        <f t="shared" si="38"/>
        <v/>
      </c>
      <c r="J359" s="44">
        <f t="shared" si="38"/>
        <v>4</v>
      </c>
      <c r="K359" s="44" t="str">
        <f t="shared" si="38"/>
        <v/>
      </c>
      <c r="L359" s="44" t="str">
        <f t="shared" si="38"/>
        <v/>
      </c>
      <c r="M359" s="44" t="str">
        <f t="shared" si="38"/>
        <v/>
      </c>
      <c r="N359" s="44" t="str">
        <f t="shared" si="38"/>
        <v/>
      </c>
      <c r="O359" s="44" t="str">
        <f t="shared" si="38"/>
        <v/>
      </c>
      <c r="P359" s="44" t="str">
        <f t="shared" si="38"/>
        <v/>
      </c>
      <c r="Q359" s="53"/>
    </row>
    <row r="360" spans="1:17" ht="14.85" customHeight="1">
      <c r="A360" s="77"/>
      <c r="B360" s="78" t="s">
        <v>90</v>
      </c>
      <c r="C360" s="56" t="str">
        <f>IF(A360="","",VLOOKUP($A$354,Declarations!$A$45:$Y$73,VLOOKUP(A360,Declarations!$A$3:$H$10,6,0),0))</f>
        <v/>
      </c>
      <c r="D360" s="57" t="str">
        <f>IF(A360="","",VLOOKUP($A$354,Declarations!$A$45:$Y$73,VLOOKUP(A360,Declarations!$A$3:$H$10,7,0),0))</f>
        <v/>
      </c>
      <c r="E360" s="56" t="str">
        <f>IF(A360="","",VLOOKUP(A360,Declarations!$A$3:$H$10,2,0))</f>
        <v/>
      </c>
      <c r="F360" s="79"/>
      <c r="G360" s="80">
        <v>3</v>
      </c>
      <c r="H360" s="60"/>
      <c r="I360" s="44" t="str">
        <f t="shared" si="38"/>
        <v/>
      </c>
      <c r="J360" s="44" t="str">
        <f t="shared" si="38"/>
        <v/>
      </c>
      <c r="K360" s="44" t="str">
        <f t="shared" si="38"/>
        <v/>
      </c>
      <c r="L360" s="44" t="str">
        <f t="shared" si="38"/>
        <v/>
      </c>
      <c r="M360" s="44" t="str">
        <f t="shared" si="38"/>
        <v/>
      </c>
      <c r="N360" s="44" t="str">
        <f t="shared" si="38"/>
        <v/>
      </c>
      <c r="O360" s="44" t="str">
        <f t="shared" si="38"/>
        <v/>
      </c>
      <c r="P360" s="44" t="str">
        <f t="shared" si="38"/>
        <v/>
      </c>
      <c r="Q360" s="53"/>
    </row>
    <row r="361" spans="1:17" ht="14.85" customHeight="1">
      <c r="A361" s="77"/>
      <c r="B361" s="78" t="s">
        <v>91</v>
      </c>
      <c r="C361" s="56" t="str">
        <f>IF(A361="","",VLOOKUP($A$354,Declarations!$A$45:$Y$73,VLOOKUP(A361,Declarations!$A$3:$H$10,6,0),0))</f>
        <v/>
      </c>
      <c r="D361" s="57" t="str">
        <f>IF(A361="","",VLOOKUP($A$354,Declarations!$A$45:$Y$73,VLOOKUP(A361,Declarations!$A$3:$H$10,7,0),0))</f>
        <v/>
      </c>
      <c r="E361" s="56" t="str">
        <f>IF(A361="","",VLOOKUP(A361,Declarations!$A$3:$H$10,2,0))</f>
        <v/>
      </c>
      <c r="F361" s="79"/>
      <c r="G361" s="80">
        <v>2</v>
      </c>
      <c r="H361" s="60"/>
      <c r="I361" s="44" t="str">
        <f t="shared" si="38"/>
        <v/>
      </c>
      <c r="J361" s="44" t="str">
        <f t="shared" si="38"/>
        <v/>
      </c>
      <c r="K361" s="44" t="str">
        <f t="shared" si="38"/>
        <v/>
      </c>
      <c r="L361" s="44" t="str">
        <f t="shared" si="38"/>
        <v/>
      </c>
      <c r="M361" s="44" t="str">
        <f t="shared" si="38"/>
        <v/>
      </c>
      <c r="N361" s="44" t="str">
        <f t="shared" si="38"/>
        <v/>
      </c>
      <c r="O361" s="44" t="str">
        <f t="shared" si="38"/>
        <v/>
      </c>
      <c r="P361" s="44" t="str">
        <f t="shared" si="38"/>
        <v/>
      </c>
      <c r="Q361" s="53"/>
    </row>
    <row r="362" spans="1:17" ht="14.85" customHeight="1">
      <c r="A362" s="77"/>
      <c r="B362" s="78" t="s">
        <v>92</v>
      </c>
      <c r="C362" s="56" t="str">
        <f>IF(A362="","",VLOOKUP($A$354,Declarations!$A$45:$Y$73,VLOOKUP(A362,Declarations!$A$3:$H$10,6,0),0))</f>
        <v/>
      </c>
      <c r="D362" s="57" t="str">
        <f>IF(A362="","",VLOOKUP($A$354,Declarations!$A$45:$Y$73,VLOOKUP(A362,Declarations!$A$3:$H$10,7,0),0))</f>
        <v/>
      </c>
      <c r="E362" s="56" t="str">
        <f>IF(A362="","",VLOOKUP(A362,Declarations!$A$3:$H$10,2,0))</f>
        <v/>
      </c>
      <c r="F362" s="79"/>
      <c r="G362" s="80">
        <v>1</v>
      </c>
      <c r="H362" s="60"/>
      <c r="I362" s="44" t="str">
        <f t="shared" si="38"/>
        <v/>
      </c>
      <c r="J362" s="44" t="str">
        <f t="shared" si="38"/>
        <v/>
      </c>
      <c r="K362" s="44" t="str">
        <f t="shared" si="38"/>
        <v/>
      </c>
      <c r="L362" s="44" t="str">
        <f t="shared" si="38"/>
        <v/>
      </c>
      <c r="M362" s="44" t="str">
        <f t="shared" si="38"/>
        <v/>
      </c>
      <c r="N362" s="44" t="str">
        <f t="shared" si="38"/>
        <v/>
      </c>
      <c r="O362" s="44" t="str">
        <f t="shared" si="38"/>
        <v/>
      </c>
      <c r="P362" s="44" t="str">
        <f t="shared" si="38"/>
        <v/>
      </c>
      <c r="Q362" s="53">
        <f>36-SUM(I355:P362)</f>
        <v>6</v>
      </c>
    </row>
    <row r="363" spans="1:17" ht="14.85" customHeight="1">
      <c r="A363" s="61" t="s">
        <v>62</v>
      </c>
      <c r="B363" s="62"/>
      <c r="C363" s="62" t="s">
        <v>134</v>
      </c>
      <c r="D363" s="66"/>
      <c r="E363" s="66"/>
      <c r="F363" s="68"/>
      <c r="G363" s="66"/>
      <c r="H363" s="32"/>
      <c r="I363" s="75"/>
      <c r="J363" s="75"/>
      <c r="K363" s="75"/>
      <c r="L363" s="76"/>
      <c r="M363" s="53"/>
      <c r="N363" s="53"/>
      <c r="O363" s="53"/>
      <c r="P363" s="53"/>
      <c r="Q363" s="53"/>
    </row>
    <row r="364" spans="1:17" ht="14.85" customHeight="1">
      <c r="A364" s="77">
        <v>8</v>
      </c>
      <c r="B364" s="78" t="s">
        <v>85</v>
      </c>
      <c r="C364" s="56" t="str">
        <f>IF(A364="","",VLOOKUP($A$363,Declarations!$A$45:$Y$73,VLOOKUP(A364,Declarations!$A$3:$H$10,6,0),0))</f>
        <v>Marianne Morris</v>
      </c>
      <c r="D364" s="57" t="str">
        <f>IF(A364="","",VLOOKUP($A$363,Declarations!$A$45:$Y$73,VLOOKUP(A364,Declarations!$A$3:$H$10,7,0),0))</f>
        <v>W70</v>
      </c>
      <c r="E364" s="56" t="str">
        <f>IF(A364="","",VLOOKUP(A364,Declarations!$A$3:$H$10,2,0))</f>
        <v>Serpentine</v>
      </c>
      <c r="F364" s="79" t="s">
        <v>586</v>
      </c>
      <c r="G364" s="80">
        <v>8</v>
      </c>
      <c r="H364" s="60"/>
      <c r="I364" s="44" t="str">
        <f t="shared" ref="I364:P371" si="39">IF($A364="","",IF($A364=I$12,$G364,""))</f>
        <v/>
      </c>
      <c r="J364" s="44" t="str">
        <f t="shared" si="39"/>
        <v/>
      </c>
      <c r="K364" s="44" t="str">
        <f t="shared" si="39"/>
        <v/>
      </c>
      <c r="L364" s="44" t="str">
        <f t="shared" si="39"/>
        <v/>
      </c>
      <c r="M364" s="44" t="str">
        <f t="shared" si="39"/>
        <v/>
      </c>
      <c r="N364" s="44" t="str">
        <f t="shared" si="39"/>
        <v/>
      </c>
      <c r="O364" s="44">
        <f t="shared" si="39"/>
        <v>8</v>
      </c>
      <c r="P364" s="44" t="str">
        <f t="shared" si="39"/>
        <v/>
      </c>
      <c r="Q364" s="53"/>
    </row>
    <row r="365" spans="1:17" ht="14.85" customHeight="1">
      <c r="A365" s="77"/>
      <c r="B365" s="78" t="s">
        <v>86</v>
      </c>
      <c r="C365" s="56" t="str">
        <f>IF(A365="","",VLOOKUP($A$363,Declarations!$A$45:$Y$73,VLOOKUP(A365,Declarations!$A$3:$H$10,6,0),0))</f>
        <v/>
      </c>
      <c r="D365" s="57" t="str">
        <f>IF(A365="","",VLOOKUP($A$363,Declarations!$A$45:$Y$73,VLOOKUP(A365,Declarations!$A$3:$H$10,7,0),0))</f>
        <v/>
      </c>
      <c r="E365" s="56" t="str">
        <f>IF(A365="","",VLOOKUP(A365,Declarations!$A$3:$H$10,2,0))</f>
        <v/>
      </c>
      <c r="F365" s="79"/>
      <c r="G365" s="80">
        <v>7</v>
      </c>
      <c r="H365" s="60"/>
      <c r="I365" s="44" t="str">
        <f t="shared" si="39"/>
        <v/>
      </c>
      <c r="J365" s="44" t="str">
        <f t="shared" si="39"/>
        <v/>
      </c>
      <c r="K365" s="44" t="str">
        <f t="shared" si="39"/>
        <v/>
      </c>
      <c r="L365" s="44" t="str">
        <f t="shared" si="39"/>
        <v/>
      </c>
      <c r="M365" s="44" t="str">
        <f t="shared" si="39"/>
        <v/>
      </c>
      <c r="N365" s="44" t="str">
        <f t="shared" si="39"/>
        <v/>
      </c>
      <c r="O365" s="44" t="str">
        <f t="shared" si="39"/>
        <v/>
      </c>
      <c r="P365" s="44" t="str">
        <f t="shared" si="39"/>
        <v/>
      </c>
      <c r="Q365" s="53"/>
    </row>
    <row r="366" spans="1:17" ht="14.85" customHeight="1">
      <c r="A366" s="77"/>
      <c r="B366" s="78" t="s">
        <v>87</v>
      </c>
      <c r="C366" s="56" t="str">
        <f>IF(A366="","",VLOOKUP($A$363,Declarations!$A$45:$Y$73,VLOOKUP(A366,Declarations!$A$3:$H$10,6,0),0))</f>
        <v/>
      </c>
      <c r="D366" s="57" t="str">
        <f>IF(A366="","",VLOOKUP($A$363,Declarations!$A$45:$Y$73,VLOOKUP(A366,Declarations!$A$3:$H$10,7,0),0))</f>
        <v/>
      </c>
      <c r="E366" s="56" t="str">
        <f>IF(A366="","",VLOOKUP(A366,Declarations!$A$3:$H$10,2,0))</f>
        <v/>
      </c>
      <c r="F366" s="79"/>
      <c r="G366" s="80">
        <v>6</v>
      </c>
      <c r="H366" s="60"/>
      <c r="I366" s="44" t="str">
        <f t="shared" si="39"/>
        <v/>
      </c>
      <c r="J366" s="44" t="str">
        <f t="shared" si="39"/>
        <v/>
      </c>
      <c r="K366" s="44" t="str">
        <f t="shared" si="39"/>
        <v/>
      </c>
      <c r="L366" s="44" t="str">
        <f t="shared" si="39"/>
        <v/>
      </c>
      <c r="M366" s="44" t="str">
        <f t="shared" si="39"/>
        <v/>
      </c>
      <c r="N366" s="44" t="str">
        <f t="shared" si="39"/>
        <v/>
      </c>
      <c r="O366" s="44" t="str">
        <f t="shared" si="39"/>
        <v/>
      </c>
      <c r="P366" s="44" t="str">
        <f t="shared" si="39"/>
        <v/>
      </c>
      <c r="Q366" s="53"/>
    </row>
    <row r="367" spans="1:17" ht="14.85" customHeight="1">
      <c r="A367" s="77"/>
      <c r="B367" s="78" t="s">
        <v>88</v>
      </c>
      <c r="C367" s="56" t="str">
        <f>IF(A367="","",VLOOKUP($A$363,Declarations!$A$45:$Y$73,VLOOKUP(A367,Declarations!$A$3:$H$10,6,0),0))</f>
        <v/>
      </c>
      <c r="D367" s="57" t="str">
        <f>IF(A367="","",VLOOKUP($A$363,Declarations!$A$45:$Y$73,VLOOKUP(A367,Declarations!$A$3:$H$10,7,0),0))</f>
        <v/>
      </c>
      <c r="E367" s="56" t="str">
        <f>IF(A367="","",VLOOKUP(A367,Declarations!$A$3:$H$10,2,0))</f>
        <v/>
      </c>
      <c r="F367" s="79"/>
      <c r="G367" s="80">
        <v>5</v>
      </c>
      <c r="H367" s="60"/>
      <c r="I367" s="44" t="str">
        <f t="shared" si="39"/>
        <v/>
      </c>
      <c r="J367" s="44" t="str">
        <f t="shared" si="39"/>
        <v/>
      </c>
      <c r="K367" s="44" t="str">
        <f t="shared" si="39"/>
        <v/>
      </c>
      <c r="L367" s="44" t="str">
        <f t="shared" si="39"/>
        <v/>
      </c>
      <c r="M367" s="44" t="str">
        <f t="shared" si="39"/>
        <v/>
      </c>
      <c r="N367" s="44" t="str">
        <f t="shared" si="39"/>
        <v/>
      </c>
      <c r="O367" s="44" t="str">
        <f t="shared" si="39"/>
        <v/>
      </c>
      <c r="P367" s="44" t="str">
        <f t="shared" si="39"/>
        <v/>
      </c>
      <c r="Q367" s="53"/>
    </row>
    <row r="368" spans="1:17" ht="14.85" customHeight="1">
      <c r="A368" s="77"/>
      <c r="B368" s="78" t="s">
        <v>89</v>
      </c>
      <c r="C368" s="56" t="str">
        <f>IF(A368="","",VLOOKUP($A$363,Declarations!$A$45:$Y$73,VLOOKUP(A368,Declarations!$A$3:$H$10,6,0),0))</f>
        <v/>
      </c>
      <c r="D368" s="57" t="str">
        <f>IF(A368="","",VLOOKUP($A$363,Declarations!$A$45:$Y$73,VLOOKUP(A368,Declarations!$A$3:$H$10,7,0),0))</f>
        <v/>
      </c>
      <c r="E368" s="56" t="str">
        <f>IF(A368="","",VLOOKUP(A368,Declarations!$A$3:$H$10,2,0))</f>
        <v/>
      </c>
      <c r="F368" s="79"/>
      <c r="G368" s="80">
        <v>4</v>
      </c>
      <c r="H368" s="60"/>
      <c r="I368" s="44" t="str">
        <f t="shared" si="39"/>
        <v/>
      </c>
      <c r="J368" s="44" t="str">
        <f t="shared" si="39"/>
        <v/>
      </c>
      <c r="K368" s="44" t="str">
        <f t="shared" si="39"/>
        <v/>
      </c>
      <c r="L368" s="44" t="str">
        <f t="shared" si="39"/>
        <v/>
      </c>
      <c r="M368" s="44" t="str">
        <f t="shared" si="39"/>
        <v/>
      </c>
      <c r="N368" s="44" t="str">
        <f t="shared" si="39"/>
        <v/>
      </c>
      <c r="O368" s="44" t="str">
        <f t="shared" si="39"/>
        <v/>
      </c>
      <c r="P368" s="44" t="str">
        <f t="shared" si="39"/>
        <v/>
      </c>
      <c r="Q368" s="53"/>
    </row>
    <row r="369" spans="1:17" ht="14.85" customHeight="1">
      <c r="A369" s="77"/>
      <c r="B369" s="78" t="s">
        <v>90</v>
      </c>
      <c r="C369" s="56" t="str">
        <f>IF(A369="","",VLOOKUP($A$363,Declarations!$A$45:$Y$73,VLOOKUP(A369,Declarations!$A$3:$H$10,6,0),0))</f>
        <v/>
      </c>
      <c r="D369" s="57" t="str">
        <f>IF(A369="","",VLOOKUP($A$363,Declarations!$A$45:$Y$73,VLOOKUP(A369,Declarations!$A$3:$H$10,7,0),0))</f>
        <v/>
      </c>
      <c r="E369" s="56" t="str">
        <f>IF(A369="","",VLOOKUP(A369,Declarations!$A$3:$H$10,2,0))</f>
        <v/>
      </c>
      <c r="F369" s="79"/>
      <c r="G369" s="80">
        <v>3</v>
      </c>
      <c r="H369" s="60"/>
      <c r="I369" s="44" t="str">
        <f t="shared" si="39"/>
        <v/>
      </c>
      <c r="J369" s="44" t="str">
        <f t="shared" si="39"/>
        <v/>
      </c>
      <c r="K369" s="44" t="str">
        <f t="shared" si="39"/>
        <v/>
      </c>
      <c r="L369" s="44" t="str">
        <f t="shared" si="39"/>
        <v/>
      </c>
      <c r="M369" s="44" t="str">
        <f t="shared" si="39"/>
        <v/>
      </c>
      <c r="N369" s="44" t="str">
        <f t="shared" si="39"/>
        <v/>
      </c>
      <c r="O369" s="44" t="str">
        <f t="shared" si="39"/>
        <v/>
      </c>
      <c r="P369" s="44" t="str">
        <f t="shared" si="39"/>
        <v/>
      </c>
      <c r="Q369" s="53"/>
    </row>
    <row r="370" spans="1:17" ht="14.85" customHeight="1">
      <c r="A370" s="77"/>
      <c r="B370" s="78" t="s">
        <v>91</v>
      </c>
      <c r="C370" s="56" t="str">
        <f>IF(A370="","",VLOOKUP($A$363,Declarations!$A$45:$Y$73,VLOOKUP(A370,Declarations!$A$3:$H$10,6,0),0))</f>
        <v/>
      </c>
      <c r="D370" s="57" t="str">
        <f>IF(A370="","",VLOOKUP($A$363,Declarations!$A$45:$Y$73,VLOOKUP(A370,Declarations!$A$3:$H$10,7,0),0))</f>
        <v/>
      </c>
      <c r="E370" s="56" t="str">
        <f>IF(A370="","",VLOOKUP(A370,Declarations!$A$3:$H$10,2,0))</f>
        <v/>
      </c>
      <c r="F370" s="79"/>
      <c r="G370" s="80">
        <v>2</v>
      </c>
      <c r="H370" s="60"/>
      <c r="I370" s="44" t="str">
        <f t="shared" si="39"/>
        <v/>
      </c>
      <c r="J370" s="44" t="str">
        <f t="shared" si="39"/>
        <v/>
      </c>
      <c r="K370" s="44" t="str">
        <f t="shared" si="39"/>
        <v/>
      </c>
      <c r="L370" s="44" t="str">
        <f t="shared" si="39"/>
        <v/>
      </c>
      <c r="M370" s="44" t="str">
        <f t="shared" si="39"/>
        <v/>
      </c>
      <c r="N370" s="44" t="str">
        <f t="shared" si="39"/>
        <v/>
      </c>
      <c r="O370" s="44" t="str">
        <f t="shared" si="39"/>
        <v/>
      </c>
      <c r="P370" s="44" t="str">
        <f t="shared" si="39"/>
        <v/>
      </c>
      <c r="Q370" s="53"/>
    </row>
    <row r="371" spans="1:17" ht="14.85" customHeight="1">
      <c r="A371" s="77"/>
      <c r="B371" s="78" t="s">
        <v>92</v>
      </c>
      <c r="C371" s="56" t="str">
        <f>IF(A371="","",VLOOKUP($A$363,Declarations!$A$45:$Y$73,VLOOKUP(A371,Declarations!$A$3:$H$10,6,0),0))</f>
        <v/>
      </c>
      <c r="D371" s="57" t="str">
        <f>IF(A371="","",VLOOKUP($A$363,Declarations!$A$45:$Y$73,VLOOKUP(A371,Declarations!$A$3:$H$10,7,0),0))</f>
        <v/>
      </c>
      <c r="E371" s="56" t="str">
        <f>IF(A371="","",VLOOKUP(A371,Declarations!$A$3:$H$10,2,0))</f>
        <v/>
      </c>
      <c r="F371" s="79"/>
      <c r="G371" s="80">
        <v>1</v>
      </c>
      <c r="H371" s="60"/>
      <c r="I371" s="44" t="str">
        <f t="shared" si="39"/>
        <v/>
      </c>
      <c r="J371" s="44" t="str">
        <f t="shared" si="39"/>
        <v/>
      </c>
      <c r="K371" s="44" t="str">
        <f t="shared" si="39"/>
        <v/>
      </c>
      <c r="L371" s="44" t="str">
        <f t="shared" si="39"/>
        <v/>
      </c>
      <c r="M371" s="44" t="str">
        <f t="shared" si="39"/>
        <v/>
      </c>
      <c r="N371" s="44" t="str">
        <f t="shared" si="39"/>
        <v/>
      </c>
      <c r="O371" s="44" t="str">
        <f t="shared" si="39"/>
        <v/>
      </c>
      <c r="P371" s="44" t="str">
        <f t="shared" si="39"/>
        <v/>
      </c>
      <c r="Q371" s="53">
        <f>36-SUM(I364:P371)</f>
        <v>28</v>
      </c>
    </row>
    <row r="372" spans="1:17" ht="14.85" customHeight="1">
      <c r="A372" s="61" t="s">
        <v>64</v>
      </c>
      <c r="B372" s="62"/>
      <c r="C372" s="62" t="s">
        <v>135</v>
      </c>
      <c r="D372" s="66"/>
      <c r="E372" s="66"/>
      <c r="F372" s="68"/>
      <c r="G372" s="66"/>
      <c r="H372" s="32"/>
      <c r="I372" s="75"/>
      <c r="J372" s="75"/>
      <c r="K372" s="75"/>
      <c r="L372" s="76"/>
      <c r="M372" s="53"/>
      <c r="N372" s="53"/>
      <c r="O372" s="53"/>
      <c r="P372" s="53"/>
      <c r="Q372" s="53"/>
    </row>
    <row r="373" spans="1:17" ht="14.85" customHeight="1">
      <c r="A373" s="77">
        <v>8</v>
      </c>
      <c r="B373" s="78" t="s">
        <v>85</v>
      </c>
      <c r="C373" s="56" t="str">
        <f>IF(A373="","",VLOOKUP($A$372,Declarations!$A$45:$Y$73,VLOOKUP(A373,Declarations!$A$3:$H$10,6,0),0))</f>
        <v>Natasha Sheel</v>
      </c>
      <c r="D373" s="57" t="str">
        <f>IF(A373="","",VLOOKUP($A$372,Declarations!$A$45:$Y$73,VLOOKUP(A373,Declarations!$A$3:$H$10,7,0),0))</f>
        <v>W35</v>
      </c>
      <c r="E373" s="56" t="str">
        <f>IF(A373="","",VLOOKUP(A373,Declarations!$A$3:$H$10,2,0))</f>
        <v>Serpentine</v>
      </c>
      <c r="F373" s="79" t="s">
        <v>427</v>
      </c>
      <c r="G373" s="80">
        <v>8</v>
      </c>
      <c r="H373" s="60"/>
      <c r="I373" s="44" t="str">
        <f t="shared" ref="I373:P380" si="40">IF($A373="","",IF($A373=I$12,$G373,""))</f>
        <v/>
      </c>
      <c r="J373" s="44" t="str">
        <f t="shared" si="40"/>
        <v/>
      </c>
      <c r="K373" s="44" t="str">
        <f t="shared" si="40"/>
        <v/>
      </c>
      <c r="L373" s="44" t="str">
        <f t="shared" si="40"/>
        <v/>
      </c>
      <c r="M373" s="44" t="str">
        <f t="shared" si="40"/>
        <v/>
      </c>
      <c r="N373" s="44" t="str">
        <f t="shared" si="40"/>
        <v/>
      </c>
      <c r="O373" s="44">
        <f t="shared" si="40"/>
        <v>8</v>
      </c>
      <c r="P373" s="44" t="str">
        <f t="shared" si="40"/>
        <v/>
      </c>
      <c r="Q373" s="53"/>
    </row>
    <row r="374" spans="1:17" ht="14.85" customHeight="1">
      <c r="A374" s="77">
        <v>4</v>
      </c>
      <c r="B374" s="78" t="s">
        <v>86</v>
      </c>
      <c r="C374" s="56" t="str">
        <f>IF(A374="","",VLOOKUP($A$372,Declarations!$A$45:$Y$73,VLOOKUP(A374,Declarations!$A$3:$H$10,6,0),0))</f>
        <v>Nicky Sturzaker</v>
      </c>
      <c r="D374" s="57" t="str">
        <f>IF(A374="","",VLOOKUP($A$372,Declarations!$A$45:$Y$73,VLOOKUP(A374,Declarations!$A$3:$H$10,7,0),0))</f>
        <v>W45</v>
      </c>
      <c r="E374" s="56" t="str">
        <f>IF(A374="","",VLOOKUP(A374,Declarations!$A$3:$H$10,2,0))</f>
        <v>Herne Hill Harriers</v>
      </c>
      <c r="F374" s="79" t="s">
        <v>428</v>
      </c>
      <c r="G374" s="80">
        <v>7</v>
      </c>
      <c r="H374" s="60"/>
      <c r="I374" s="44" t="str">
        <f t="shared" si="40"/>
        <v/>
      </c>
      <c r="J374" s="44" t="str">
        <f t="shared" si="40"/>
        <v/>
      </c>
      <c r="K374" s="44">
        <f t="shared" si="40"/>
        <v>7</v>
      </c>
      <c r="L374" s="44" t="str">
        <f t="shared" si="40"/>
        <v/>
      </c>
      <c r="M374" s="44" t="str">
        <f t="shared" si="40"/>
        <v/>
      </c>
      <c r="N374" s="44" t="str">
        <f t="shared" si="40"/>
        <v/>
      </c>
      <c r="O374" s="44" t="str">
        <f t="shared" si="40"/>
        <v/>
      </c>
      <c r="P374" s="44" t="str">
        <f t="shared" si="40"/>
        <v/>
      </c>
      <c r="Q374" s="53"/>
    </row>
    <row r="375" spans="1:17" ht="14.85" customHeight="1">
      <c r="A375" s="77">
        <v>3</v>
      </c>
      <c r="B375" s="78" t="s">
        <v>87</v>
      </c>
      <c r="C375" s="56" t="str">
        <f>IF(A375="","",VLOOKUP($A$372,Declarations!$A$45:$Y$73,VLOOKUP(A375,Declarations!$A$3:$H$10,6,0),0))</f>
        <v>Sarah Gerrie</v>
      </c>
      <c r="D375" s="57" t="str">
        <f>IF(A375="","",VLOOKUP($A$372,Declarations!$A$45:$Y$73,VLOOKUP(A375,Declarations!$A$3:$H$10,7,0),0))</f>
        <v>W35</v>
      </c>
      <c r="E375" s="56" t="str">
        <f>IF(A375="","",VLOOKUP(A375,Declarations!$A$3:$H$10,2,0))</f>
        <v xml:space="preserve">Ealing Southall &amp; Middlesex </v>
      </c>
      <c r="F375" s="79" t="s">
        <v>429</v>
      </c>
      <c r="G375" s="80">
        <v>6</v>
      </c>
      <c r="H375" s="60"/>
      <c r="I375" s="44" t="str">
        <f t="shared" si="40"/>
        <v/>
      </c>
      <c r="J375" s="44">
        <f t="shared" si="40"/>
        <v>6</v>
      </c>
      <c r="K375" s="44" t="str">
        <f t="shared" si="40"/>
        <v/>
      </c>
      <c r="L375" s="44" t="str">
        <f t="shared" si="40"/>
        <v/>
      </c>
      <c r="M375" s="44" t="str">
        <f t="shared" si="40"/>
        <v/>
      </c>
      <c r="N375" s="44" t="str">
        <f t="shared" si="40"/>
        <v/>
      </c>
      <c r="O375" s="44" t="str">
        <f t="shared" si="40"/>
        <v/>
      </c>
      <c r="P375" s="44" t="str">
        <f t="shared" si="40"/>
        <v/>
      </c>
      <c r="Q375" s="53"/>
    </row>
    <row r="376" spans="1:17" ht="14.85" customHeight="1">
      <c r="A376" s="77">
        <v>5</v>
      </c>
      <c r="B376" s="78" t="s">
        <v>88</v>
      </c>
      <c r="C376" s="56" t="str">
        <f>IF(A376="","",VLOOKUP($A$372,Declarations!$A$45:$Y$73,VLOOKUP(A376,Declarations!$A$3:$H$10,6,0),0))</f>
        <v>Nicola Penty-Alvarez</v>
      </c>
      <c r="D376" s="57" t="str">
        <f>IF(A376="","",VLOOKUP($A$372,Declarations!$A$45:$Y$73,VLOOKUP(A376,Declarations!$A$3:$H$10,7,0),0))</f>
        <v>W35</v>
      </c>
      <c r="E376" s="56" t="str">
        <f>IF(A376="","",VLOOKUP(A376,Declarations!$A$3:$H$10,2,0))</f>
        <v>Hillingdon</v>
      </c>
      <c r="F376" s="79" t="s">
        <v>430</v>
      </c>
      <c r="G376" s="80">
        <v>5</v>
      </c>
      <c r="H376" s="60"/>
      <c r="I376" s="44" t="str">
        <f t="shared" si="40"/>
        <v/>
      </c>
      <c r="J376" s="44" t="str">
        <f t="shared" si="40"/>
        <v/>
      </c>
      <c r="K376" s="44" t="str">
        <f t="shared" si="40"/>
        <v/>
      </c>
      <c r="L376" s="44">
        <f t="shared" si="40"/>
        <v>5</v>
      </c>
      <c r="M376" s="44" t="str">
        <f t="shared" si="40"/>
        <v/>
      </c>
      <c r="N376" s="44" t="str">
        <f t="shared" si="40"/>
        <v/>
      </c>
      <c r="O376" s="44" t="str">
        <f t="shared" si="40"/>
        <v/>
      </c>
      <c r="P376" s="44" t="str">
        <f t="shared" si="40"/>
        <v/>
      </c>
      <c r="Q376" s="53"/>
    </row>
    <row r="377" spans="1:17" ht="14.85" customHeight="1">
      <c r="A377" s="77">
        <v>7</v>
      </c>
      <c r="B377" s="78" t="s">
        <v>89</v>
      </c>
      <c r="C377" s="56" t="str">
        <f>IF(A377="","",VLOOKUP($A$372,Declarations!$A$45:$Y$73,VLOOKUP(A377,Declarations!$A$3:$H$10,6,0),0))</f>
        <v>Malgorzata Kucharska</v>
      </c>
      <c r="D377" s="57" t="str">
        <f>IF(A377="","",VLOOKUP($A$372,Declarations!$A$45:$Y$73,VLOOKUP(A377,Declarations!$A$3:$H$10,7,0),0))</f>
        <v>W45</v>
      </c>
      <c r="E377" s="56" t="str">
        <f>IF(A377="","",VLOOKUP(A377,Declarations!$A$3:$H$10,2,0))</f>
        <v>Ealing Eagles</v>
      </c>
      <c r="F377" s="79" t="s">
        <v>431</v>
      </c>
      <c r="G377" s="80">
        <v>4</v>
      </c>
      <c r="H377" s="60"/>
      <c r="I377" s="44" t="str">
        <f t="shared" si="40"/>
        <v/>
      </c>
      <c r="J377" s="44" t="str">
        <f t="shared" si="40"/>
        <v/>
      </c>
      <c r="K377" s="44" t="str">
        <f t="shared" si="40"/>
        <v/>
      </c>
      <c r="L377" s="44" t="str">
        <f t="shared" si="40"/>
        <v/>
      </c>
      <c r="M377" s="44" t="str">
        <f t="shared" si="40"/>
        <v/>
      </c>
      <c r="N377" s="44">
        <f t="shared" si="40"/>
        <v>4</v>
      </c>
      <c r="O377" s="44" t="str">
        <f t="shared" si="40"/>
        <v/>
      </c>
      <c r="P377" s="44" t="str">
        <f t="shared" si="40"/>
        <v/>
      </c>
      <c r="Q377" s="53"/>
    </row>
    <row r="378" spans="1:17" ht="14.85" customHeight="1">
      <c r="A378" s="77">
        <v>9</v>
      </c>
      <c r="B378" s="78" t="s">
        <v>90</v>
      </c>
      <c r="C378" s="56" t="str">
        <f>IF(A378="","",VLOOKUP($A$372,Declarations!$A$45:$Y$73,VLOOKUP(A378,Declarations!$A$3:$H$10,6,0),0))</f>
        <v>Thea Downie</v>
      </c>
      <c r="D378" s="57" t="str">
        <f>IF(A378="","",VLOOKUP($A$372,Declarations!$A$45:$Y$73,VLOOKUP(A378,Declarations!$A$3:$H$10,7,0),0))</f>
        <v>W35</v>
      </c>
      <c r="E378" s="56" t="str">
        <f>IF(A378="","",VLOOKUP(A378,Declarations!$A$3:$H$10,2,0))</f>
        <v>Thames Valley Harriers</v>
      </c>
      <c r="F378" s="79" t="s">
        <v>432</v>
      </c>
      <c r="G378" s="80">
        <v>3</v>
      </c>
      <c r="H378" s="60"/>
      <c r="I378" s="44" t="str">
        <f t="shared" si="40"/>
        <v/>
      </c>
      <c r="J378" s="44" t="str">
        <f t="shared" si="40"/>
        <v/>
      </c>
      <c r="K378" s="44" t="str">
        <f t="shared" si="40"/>
        <v/>
      </c>
      <c r="L378" s="44" t="str">
        <f t="shared" si="40"/>
        <v/>
      </c>
      <c r="M378" s="44" t="str">
        <f t="shared" si="40"/>
        <v/>
      </c>
      <c r="N378" s="44" t="str">
        <f t="shared" si="40"/>
        <v/>
      </c>
      <c r="O378" s="44" t="str">
        <f t="shared" si="40"/>
        <v/>
      </c>
      <c r="P378" s="44">
        <f t="shared" si="40"/>
        <v>3</v>
      </c>
      <c r="Q378" s="53"/>
    </row>
    <row r="379" spans="1:17" ht="14.85" customHeight="1">
      <c r="A379" s="77">
        <v>6</v>
      </c>
      <c r="B379" s="78" t="s">
        <v>91</v>
      </c>
      <c r="C379" s="56" t="str">
        <f>IF(A379="","",VLOOKUP($A$372,Declarations!$A$45:$Y$73,VLOOKUP(A379,Declarations!$A$3:$H$10,6,0),0))</f>
        <v>Jenny O'Sullivan</v>
      </c>
      <c r="D379" s="57" t="str">
        <f>IF(A379="","",VLOOKUP($A$372,Declarations!$A$45:$Y$73,VLOOKUP(A379,Declarations!$A$3:$H$10,7,0),0))</f>
        <v>W45</v>
      </c>
      <c r="E379" s="56" t="str">
        <f>IF(A379="","",VLOOKUP(A379,Declarations!$A$3:$H$10,2,0))</f>
        <v>Metros</v>
      </c>
      <c r="F379" s="79" t="s">
        <v>442</v>
      </c>
      <c r="G379" s="80">
        <v>2</v>
      </c>
      <c r="H379" s="60"/>
      <c r="I379" s="44" t="str">
        <f t="shared" si="40"/>
        <v/>
      </c>
      <c r="J379" s="44" t="str">
        <f t="shared" si="40"/>
        <v/>
      </c>
      <c r="K379" s="44" t="str">
        <f t="shared" si="40"/>
        <v/>
      </c>
      <c r="L379" s="44" t="str">
        <f t="shared" si="40"/>
        <v/>
      </c>
      <c r="M379" s="44">
        <f t="shared" si="40"/>
        <v>2</v>
      </c>
      <c r="N379" s="44" t="str">
        <f t="shared" si="40"/>
        <v/>
      </c>
      <c r="O379" s="44" t="str">
        <f t="shared" si="40"/>
        <v/>
      </c>
      <c r="P379" s="44" t="str">
        <f t="shared" si="40"/>
        <v/>
      </c>
      <c r="Q379" s="53"/>
    </row>
    <row r="380" spans="1:17" ht="14.85" customHeight="1">
      <c r="A380" s="77"/>
      <c r="B380" s="78" t="s">
        <v>92</v>
      </c>
      <c r="C380" s="56" t="str">
        <f>IF(A380="","",VLOOKUP($A$372,Declarations!$A$45:$Y$73,VLOOKUP(A380,Declarations!$A$3:$H$10,6,0),0))</f>
        <v/>
      </c>
      <c r="D380" s="57" t="str">
        <f>IF(A380="","",VLOOKUP($A$372,Declarations!$A$45:$Y$73,VLOOKUP(A380,Declarations!$A$3:$H$10,7,0),0))</f>
        <v/>
      </c>
      <c r="E380" s="56" t="str">
        <f>IF(A380="","",VLOOKUP(A380,Declarations!$A$3:$H$10,2,0))</f>
        <v/>
      </c>
      <c r="F380" s="79"/>
      <c r="G380" s="80">
        <v>1</v>
      </c>
      <c r="H380" s="60"/>
      <c r="I380" s="44" t="str">
        <f t="shared" si="40"/>
        <v/>
      </c>
      <c r="J380" s="44" t="str">
        <f t="shared" si="40"/>
        <v/>
      </c>
      <c r="K380" s="44" t="str">
        <f t="shared" si="40"/>
        <v/>
      </c>
      <c r="L380" s="44" t="str">
        <f t="shared" si="40"/>
        <v/>
      </c>
      <c r="M380" s="44" t="str">
        <f t="shared" si="40"/>
        <v/>
      </c>
      <c r="N380" s="44" t="str">
        <f t="shared" si="40"/>
        <v/>
      </c>
      <c r="O380" s="44" t="str">
        <f t="shared" si="40"/>
        <v/>
      </c>
      <c r="P380" s="44" t="str">
        <f t="shared" si="40"/>
        <v/>
      </c>
      <c r="Q380" s="53">
        <f>36-SUM(I373:P380)</f>
        <v>1</v>
      </c>
    </row>
    <row r="381" spans="1:17" ht="14.85" customHeight="1">
      <c r="A381" s="61" t="s">
        <v>65</v>
      </c>
      <c r="B381" s="62"/>
      <c r="C381" s="62" t="s">
        <v>136</v>
      </c>
      <c r="D381" s="66"/>
      <c r="E381" s="66"/>
      <c r="F381" s="68"/>
      <c r="G381" s="66"/>
      <c r="H381" s="32"/>
      <c r="I381" s="75"/>
      <c r="J381" s="75"/>
      <c r="K381" s="75"/>
      <c r="L381" s="76"/>
      <c r="M381" s="53"/>
      <c r="N381" s="53"/>
      <c r="O381" s="53"/>
      <c r="P381" s="53"/>
      <c r="Q381" s="53"/>
    </row>
    <row r="382" spans="1:17" ht="14.85" customHeight="1">
      <c r="A382" s="77">
        <v>8</v>
      </c>
      <c r="B382" s="78" t="s">
        <v>85</v>
      </c>
      <c r="C382" s="56" t="str">
        <f>IF(A382="","",VLOOKUP($A$381,Declarations!$A$45:$Y$73,VLOOKUP(A382,Declarations!$A$3:$H$10,6,0),0))</f>
        <v>Victoria Brown</v>
      </c>
      <c r="D382" s="57" t="str">
        <f>IF(A382="","",VLOOKUP($A$381,Declarations!$A$45:$Y$73,VLOOKUP(A382,Declarations!$A$3:$H$10,7,0),0))</f>
        <v>W45</v>
      </c>
      <c r="E382" s="56" t="str">
        <f>IF(A382="","",VLOOKUP(A382,Declarations!$A$3:$H$10,2,0))</f>
        <v>Serpentine</v>
      </c>
      <c r="F382" s="79" t="s">
        <v>433</v>
      </c>
      <c r="G382" s="80">
        <v>8</v>
      </c>
      <c r="H382" s="60"/>
      <c r="I382" s="44" t="str">
        <f t="shared" ref="I382:P389" si="41">IF($A382="","",IF($A382=I$12,$G382,""))</f>
        <v/>
      </c>
      <c r="J382" s="44" t="str">
        <f t="shared" si="41"/>
        <v/>
      </c>
      <c r="K382" s="44" t="str">
        <f t="shared" si="41"/>
        <v/>
      </c>
      <c r="L382" s="44" t="str">
        <f t="shared" si="41"/>
        <v/>
      </c>
      <c r="M382" s="44" t="str">
        <f t="shared" si="41"/>
        <v/>
      </c>
      <c r="N382" s="44" t="str">
        <f t="shared" si="41"/>
        <v/>
      </c>
      <c r="O382" s="44">
        <f t="shared" si="41"/>
        <v>8</v>
      </c>
      <c r="P382" s="44" t="str">
        <f t="shared" si="41"/>
        <v/>
      </c>
      <c r="Q382" s="53"/>
    </row>
    <row r="383" spans="1:17" ht="14.85" customHeight="1">
      <c r="A383" s="77">
        <v>3</v>
      </c>
      <c r="B383" s="78" t="s">
        <v>86</v>
      </c>
      <c r="C383" s="56" t="str">
        <f>IF(A383="","",VLOOKUP($A$381,Declarations!$A$45:$Y$73,VLOOKUP(A383,Declarations!$A$3:$H$10,6,0),0))</f>
        <v>Sarah Harris</v>
      </c>
      <c r="D383" s="57" t="str">
        <f>IF(A383="","",VLOOKUP($A$381,Declarations!$A$45:$Y$73,VLOOKUP(A383,Declarations!$A$3:$H$10,7,0),0))</f>
        <v>W50</v>
      </c>
      <c r="E383" s="56" t="str">
        <f>IF(A383="","",VLOOKUP(A383,Declarations!$A$3:$H$10,2,0))</f>
        <v xml:space="preserve">Ealing Southall &amp; Middlesex </v>
      </c>
      <c r="F383" s="79" t="s">
        <v>434</v>
      </c>
      <c r="G383" s="80">
        <v>7</v>
      </c>
      <c r="H383" s="60"/>
      <c r="I383" s="44" t="str">
        <f t="shared" si="41"/>
        <v/>
      </c>
      <c r="J383" s="44">
        <f t="shared" si="41"/>
        <v>7</v>
      </c>
      <c r="K383" s="44" t="str">
        <f t="shared" si="41"/>
        <v/>
      </c>
      <c r="L383" s="44" t="str">
        <f t="shared" si="41"/>
        <v/>
      </c>
      <c r="M383" s="44" t="str">
        <f t="shared" si="41"/>
        <v/>
      </c>
      <c r="N383" s="44" t="str">
        <f t="shared" si="41"/>
        <v/>
      </c>
      <c r="O383" s="44" t="str">
        <f t="shared" si="41"/>
        <v/>
      </c>
      <c r="P383" s="44" t="str">
        <f t="shared" si="41"/>
        <v/>
      </c>
      <c r="Q383" s="53"/>
    </row>
    <row r="384" spans="1:17" ht="14.85" customHeight="1">
      <c r="A384" s="77">
        <v>5</v>
      </c>
      <c r="B384" s="78" t="s">
        <v>87</v>
      </c>
      <c r="C384" s="56" t="str">
        <f>IF(A384="","",VLOOKUP($A$381,Declarations!$A$45:$Y$73,VLOOKUP(A384,Declarations!$A$3:$H$10,6,0),0))</f>
        <v>Melanie Spencer</v>
      </c>
      <c r="D384" s="57" t="str">
        <f>IF(A384="","",VLOOKUP($A$381,Declarations!$A$45:$Y$73,VLOOKUP(A384,Declarations!$A$3:$H$10,7,0),0))</f>
        <v>W45</v>
      </c>
      <c r="E384" s="56" t="str">
        <f>IF(A384="","",VLOOKUP(A384,Declarations!$A$3:$H$10,2,0))</f>
        <v>Hillingdon</v>
      </c>
      <c r="F384" s="79" t="s">
        <v>435</v>
      </c>
      <c r="G384" s="80">
        <v>6</v>
      </c>
      <c r="H384" s="60"/>
      <c r="I384" s="44" t="str">
        <f t="shared" si="41"/>
        <v/>
      </c>
      <c r="J384" s="44" t="str">
        <f t="shared" si="41"/>
        <v/>
      </c>
      <c r="K384" s="44" t="str">
        <f t="shared" si="41"/>
        <v/>
      </c>
      <c r="L384" s="44">
        <f t="shared" si="41"/>
        <v>6</v>
      </c>
      <c r="M384" s="44" t="str">
        <f t="shared" si="41"/>
        <v/>
      </c>
      <c r="N384" s="44" t="str">
        <f t="shared" si="41"/>
        <v/>
      </c>
      <c r="O384" s="44" t="str">
        <f t="shared" si="41"/>
        <v/>
      </c>
      <c r="P384" s="44" t="str">
        <f t="shared" si="41"/>
        <v/>
      </c>
      <c r="Q384" s="53"/>
    </row>
    <row r="385" spans="1:17" ht="14.85" customHeight="1">
      <c r="A385" s="77">
        <v>4</v>
      </c>
      <c r="B385" s="78" t="s">
        <v>88</v>
      </c>
      <c r="C385" s="56" t="str">
        <f>IF(A385="","",VLOOKUP($A$381,Declarations!$A$45:$Y$73,VLOOKUP(A385,Declarations!$A$3:$H$10,6,0),0))</f>
        <v>Jess Winfield</v>
      </c>
      <c r="D385" s="57" t="str">
        <f>IF(A385="","",VLOOKUP($A$381,Declarations!$A$45:$Y$73,VLOOKUP(A385,Declarations!$A$3:$H$10,7,0),0))</f>
        <v>W35</v>
      </c>
      <c r="E385" s="56" t="str">
        <f>IF(A385="","",VLOOKUP(A385,Declarations!$A$3:$H$10,2,0))</f>
        <v>Herne Hill Harriers</v>
      </c>
      <c r="F385" s="79" t="s">
        <v>436</v>
      </c>
      <c r="G385" s="80">
        <v>5</v>
      </c>
      <c r="H385" s="60"/>
      <c r="I385" s="44" t="str">
        <f t="shared" si="41"/>
        <v/>
      </c>
      <c r="J385" s="44" t="str">
        <f t="shared" si="41"/>
        <v/>
      </c>
      <c r="K385" s="44">
        <f t="shared" si="41"/>
        <v>5</v>
      </c>
      <c r="L385" s="44" t="str">
        <f t="shared" si="41"/>
        <v/>
      </c>
      <c r="M385" s="44" t="str">
        <f t="shared" si="41"/>
        <v/>
      </c>
      <c r="N385" s="44" t="str">
        <f t="shared" si="41"/>
        <v/>
      </c>
      <c r="O385" s="44" t="str">
        <f t="shared" si="41"/>
        <v/>
      </c>
      <c r="P385" s="44" t="str">
        <f t="shared" si="41"/>
        <v/>
      </c>
      <c r="Q385" s="53"/>
    </row>
    <row r="386" spans="1:17" ht="14.85" customHeight="1">
      <c r="A386" s="77">
        <v>7</v>
      </c>
      <c r="B386" s="78" t="s">
        <v>89</v>
      </c>
      <c r="C386" s="56" t="str">
        <f>IF(A386="","",VLOOKUP($A$381,Declarations!$A$45:$Y$73,VLOOKUP(A386,Declarations!$A$3:$H$10,6,0),0))</f>
        <v>Charlotte Frankham</v>
      </c>
      <c r="D386" s="57" t="str">
        <f>IF(A386="","",VLOOKUP($A$381,Declarations!$A$45:$Y$73,VLOOKUP(A386,Declarations!$A$3:$H$10,7,0),0))</f>
        <v>W35</v>
      </c>
      <c r="E386" s="56" t="str">
        <f>IF(A386="","",VLOOKUP(A386,Declarations!$A$3:$H$10,2,0))</f>
        <v>Ealing Eagles</v>
      </c>
      <c r="F386" s="79" t="s">
        <v>443</v>
      </c>
      <c r="G386" s="80">
        <v>4</v>
      </c>
      <c r="H386" s="60"/>
      <c r="I386" s="44" t="str">
        <f t="shared" si="41"/>
        <v/>
      </c>
      <c r="J386" s="44" t="str">
        <f t="shared" si="41"/>
        <v/>
      </c>
      <c r="K386" s="44" t="str">
        <f t="shared" si="41"/>
        <v/>
      </c>
      <c r="L386" s="44" t="str">
        <f t="shared" si="41"/>
        <v/>
      </c>
      <c r="M386" s="44" t="str">
        <f t="shared" si="41"/>
        <v/>
      </c>
      <c r="N386" s="44">
        <f t="shared" si="41"/>
        <v>4</v>
      </c>
      <c r="O386" s="44" t="str">
        <f t="shared" si="41"/>
        <v/>
      </c>
      <c r="P386" s="44" t="str">
        <f t="shared" si="41"/>
        <v/>
      </c>
      <c r="Q386" s="53"/>
    </row>
    <row r="387" spans="1:17" ht="14.85" customHeight="1">
      <c r="A387" s="77">
        <v>9</v>
      </c>
      <c r="B387" s="78" t="s">
        <v>90</v>
      </c>
      <c r="C387" s="56" t="str">
        <f>IF(A387="","",VLOOKUP($A$381,Declarations!$A$45:$Y$73,VLOOKUP(A387,Declarations!$A$3:$H$10,6,0),0))</f>
        <v>Diana Kennedy</v>
      </c>
      <c r="D387" s="57" t="str">
        <f>IF(A387="","",VLOOKUP($A$381,Declarations!$A$45:$Y$73,VLOOKUP(A387,Declarations!$A$3:$H$10,7,0),0))</f>
        <v>W35</v>
      </c>
      <c r="E387" s="56" t="str">
        <f>IF(A387="","",VLOOKUP(A387,Declarations!$A$3:$H$10,2,0))</f>
        <v>Thames Valley Harriers</v>
      </c>
      <c r="F387" s="79" t="s">
        <v>444</v>
      </c>
      <c r="G387" s="80">
        <v>3</v>
      </c>
      <c r="H387" s="60"/>
      <c r="I387" s="44" t="str">
        <f t="shared" si="41"/>
        <v/>
      </c>
      <c r="J387" s="44" t="str">
        <f t="shared" si="41"/>
        <v/>
      </c>
      <c r="K387" s="44" t="str">
        <f t="shared" si="41"/>
        <v/>
      </c>
      <c r="L387" s="44" t="str">
        <f t="shared" si="41"/>
        <v/>
      </c>
      <c r="M387" s="44" t="str">
        <f t="shared" si="41"/>
        <v/>
      </c>
      <c r="N387" s="44" t="str">
        <f t="shared" si="41"/>
        <v/>
      </c>
      <c r="O387" s="44" t="str">
        <f t="shared" si="41"/>
        <v/>
      </c>
      <c r="P387" s="44">
        <f t="shared" si="41"/>
        <v>3</v>
      </c>
      <c r="Q387" s="53"/>
    </row>
    <row r="388" spans="1:17" ht="14.85" customHeight="1">
      <c r="A388" s="77"/>
      <c r="B388" s="78" t="s">
        <v>91</v>
      </c>
      <c r="C388" s="56" t="str">
        <f>IF(A388="","",VLOOKUP($A$381,Declarations!$A$45:$Y$73,VLOOKUP(A388,Declarations!$A$3:$H$10,6,0),0))</f>
        <v/>
      </c>
      <c r="D388" s="57" t="str">
        <f>IF(A388="","",VLOOKUP($A$381,Declarations!$A$45:$Y$73,VLOOKUP(A388,Declarations!$A$3:$H$10,7,0),0))</f>
        <v/>
      </c>
      <c r="E388" s="56" t="str">
        <f>IF(A388="","",VLOOKUP(A388,Declarations!$A$3:$H$10,2,0))</f>
        <v/>
      </c>
      <c r="F388" s="79"/>
      <c r="G388" s="80">
        <v>2</v>
      </c>
      <c r="H388" s="60"/>
      <c r="I388" s="44" t="str">
        <f t="shared" si="41"/>
        <v/>
      </c>
      <c r="J388" s="44" t="str">
        <f t="shared" si="41"/>
        <v/>
      </c>
      <c r="K388" s="44" t="str">
        <f t="shared" si="41"/>
        <v/>
      </c>
      <c r="L388" s="44" t="str">
        <f t="shared" si="41"/>
        <v/>
      </c>
      <c r="M388" s="44" t="str">
        <f t="shared" si="41"/>
        <v/>
      </c>
      <c r="N388" s="44" t="str">
        <f t="shared" si="41"/>
        <v/>
      </c>
      <c r="O388" s="44" t="str">
        <f t="shared" si="41"/>
        <v/>
      </c>
      <c r="P388" s="44" t="str">
        <f t="shared" si="41"/>
        <v/>
      </c>
      <c r="Q388" s="53"/>
    </row>
    <row r="389" spans="1:17" ht="14.85" customHeight="1">
      <c r="A389" s="77"/>
      <c r="B389" s="78" t="s">
        <v>92</v>
      </c>
      <c r="C389" s="56" t="str">
        <f>IF(A389="","",VLOOKUP($A$381,Declarations!$A$45:$Y$73,VLOOKUP(A389,Declarations!$A$3:$H$10,6,0),0))</f>
        <v/>
      </c>
      <c r="D389" s="57" t="str">
        <f>IF(A389="","",VLOOKUP($A$381,Declarations!$A$45:$Y$73,VLOOKUP(A389,Declarations!$A$3:$H$10,7,0),0))</f>
        <v/>
      </c>
      <c r="E389" s="56" t="str">
        <f>IF(A389="","",VLOOKUP(A389,Declarations!$A$3:$H$10,2,0))</f>
        <v/>
      </c>
      <c r="F389" s="79"/>
      <c r="G389" s="80">
        <v>1</v>
      </c>
      <c r="H389" s="60"/>
      <c r="I389" s="44" t="str">
        <f t="shared" si="41"/>
        <v/>
      </c>
      <c r="J389" s="44" t="str">
        <f t="shared" si="41"/>
        <v/>
      </c>
      <c r="K389" s="44" t="str">
        <f t="shared" si="41"/>
        <v/>
      </c>
      <c r="L389" s="44" t="str">
        <f t="shared" si="41"/>
        <v/>
      </c>
      <c r="M389" s="44" t="str">
        <f t="shared" si="41"/>
        <v/>
      </c>
      <c r="N389" s="44" t="str">
        <f t="shared" si="41"/>
        <v/>
      </c>
      <c r="O389" s="44" t="str">
        <f t="shared" si="41"/>
        <v/>
      </c>
      <c r="P389" s="44" t="str">
        <f t="shared" si="41"/>
        <v/>
      </c>
      <c r="Q389" s="53">
        <f>36-SUM(I382:P389)</f>
        <v>3</v>
      </c>
    </row>
    <row r="390" spans="1:17" ht="14.85" customHeight="1">
      <c r="A390" s="61" t="s">
        <v>66</v>
      </c>
      <c r="B390" s="62"/>
      <c r="C390" s="62" t="s">
        <v>137</v>
      </c>
      <c r="D390" s="66"/>
      <c r="E390" s="66"/>
      <c r="F390" s="68"/>
      <c r="G390" s="66"/>
      <c r="H390" s="32"/>
      <c r="I390" s="75"/>
      <c r="J390" s="75"/>
      <c r="K390" s="75"/>
      <c r="L390" s="76"/>
      <c r="M390" s="53"/>
      <c r="N390" s="53"/>
      <c r="O390" s="53"/>
      <c r="P390" s="53"/>
      <c r="Q390" s="53"/>
    </row>
    <row r="391" spans="1:17" ht="14.85" customHeight="1">
      <c r="A391" s="77">
        <v>3</v>
      </c>
      <c r="B391" s="78" t="s">
        <v>85</v>
      </c>
      <c r="C391" s="56" t="str">
        <f>IF(A391="","",VLOOKUP($A$390,Declarations!$A$45:$Y$73,VLOOKUP(A391,Declarations!$A$3:$H$10,6,0),0))</f>
        <v>Anna Critchlow</v>
      </c>
      <c r="D391" s="57" t="str">
        <f>IF(A391="","",VLOOKUP($A$390,Declarations!$A$45:$Y$73,VLOOKUP(A391,Declarations!$A$3:$H$10,7,0),0))</f>
        <v>W50</v>
      </c>
      <c r="E391" s="56" t="str">
        <f>IF(A391="","",VLOOKUP(A391,Declarations!$A$3:$H$10,2,0))</f>
        <v xml:space="preserve">Ealing Southall &amp; Middlesex </v>
      </c>
      <c r="F391" s="79" t="s">
        <v>437</v>
      </c>
      <c r="G391" s="80">
        <v>8</v>
      </c>
      <c r="H391" s="60"/>
      <c r="I391" s="44" t="str">
        <f t="shared" ref="I391:P398" si="42">IF($A391="","",IF($A391=I$12,$G391,""))</f>
        <v/>
      </c>
      <c r="J391" s="44">
        <f t="shared" si="42"/>
        <v>8</v>
      </c>
      <c r="K391" s="44" t="str">
        <f t="shared" si="42"/>
        <v/>
      </c>
      <c r="L391" s="44" t="str">
        <f t="shared" si="42"/>
        <v/>
      </c>
      <c r="M391" s="44" t="str">
        <f t="shared" si="42"/>
        <v/>
      </c>
      <c r="N391" s="44" t="str">
        <f t="shared" si="42"/>
        <v/>
      </c>
      <c r="O391" s="44" t="str">
        <f t="shared" si="42"/>
        <v/>
      </c>
      <c r="P391" s="44" t="str">
        <f t="shared" si="42"/>
        <v/>
      </c>
      <c r="Q391" s="53"/>
    </row>
    <row r="392" spans="1:17" ht="14.85" customHeight="1">
      <c r="A392" s="77">
        <v>6</v>
      </c>
      <c r="B392" s="78" t="s">
        <v>86</v>
      </c>
      <c r="C392" s="56" t="str">
        <f>IF(A392="","",VLOOKUP($A$390,Declarations!$A$45:$Y$73,VLOOKUP(A392,Declarations!$A$3:$H$10,6,0),0))</f>
        <v>Sasha Birkin</v>
      </c>
      <c r="D392" s="57" t="str">
        <f>IF(A392="","",VLOOKUP($A$390,Declarations!$A$45:$Y$73,VLOOKUP(A392,Declarations!$A$3:$H$10,7,0),0))</f>
        <v>W50</v>
      </c>
      <c r="E392" s="56" t="str">
        <f>IF(A392="","",VLOOKUP(A392,Declarations!$A$3:$H$10,2,0))</f>
        <v>Metros</v>
      </c>
      <c r="F392" s="79" t="s">
        <v>438</v>
      </c>
      <c r="G392" s="80">
        <v>7</v>
      </c>
      <c r="H392" s="60"/>
      <c r="I392" s="44" t="str">
        <f t="shared" si="42"/>
        <v/>
      </c>
      <c r="J392" s="44" t="str">
        <f t="shared" si="42"/>
        <v/>
      </c>
      <c r="K392" s="44" t="str">
        <f t="shared" si="42"/>
        <v/>
      </c>
      <c r="L392" s="44" t="str">
        <f t="shared" si="42"/>
        <v/>
      </c>
      <c r="M392" s="44">
        <f t="shared" si="42"/>
        <v>7</v>
      </c>
      <c r="N392" s="44" t="str">
        <f t="shared" si="42"/>
        <v/>
      </c>
      <c r="O392" s="44" t="str">
        <f t="shared" si="42"/>
        <v/>
      </c>
      <c r="P392" s="44" t="str">
        <f t="shared" si="42"/>
        <v/>
      </c>
      <c r="Q392" s="53"/>
    </row>
    <row r="393" spans="1:17" ht="14.85" customHeight="1">
      <c r="A393" s="77">
        <v>4</v>
      </c>
      <c r="B393" s="78" t="s">
        <v>87</v>
      </c>
      <c r="C393" s="56" t="str">
        <f>IF(A393="","",VLOOKUP($A$390,Declarations!$A$45:$Y$73,VLOOKUP(A393,Declarations!$A$3:$H$10,6,0),0))</f>
        <v>Helen Oldfield</v>
      </c>
      <c r="D393" s="57" t="str">
        <f>IF(A393="","",VLOOKUP($A$390,Declarations!$A$45:$Y$73,VLOOKUP(A393,Declarations!$A$3:$H$10,7,0),0))</f>
        <v>W50</v>
      </c>
      <c r="E393" s="56" t="str">
        <f>IF(A393="","",VLOOKUP(A393,Declarations!$A$3:$H$10,2,0))</f>
        <v>Herne Hill Harriers</v>
      </c>
      <c r="F393" s="79" t="s">
        <v>439</v>
      </c>
      <c r="G393" s="80">
        <v>6</v>
      </c>
      <c r="H393" s="60"/>
      <c r="I393" s="44" t="str">
        <f t="shared" si="42"/>
        <v/>
      </c>
      <c r="J393" s="44" t="str">
        <f t="shared" si="42"/>
        <v/>
      </c>
      <c r="K393" s="44">
        <f t="shared" si="42"/>
        <v>6</v>
      </c>
      <c r="L393" s="44" t="str">
        <f t="shared" si="42"/>
        <v/>
      </c>
      <c r="M393" s="44" t="str">
        <f t="shared" si="42"/>
        <v/>
      </c>
      <c r="N393" s="44" t="str">
        <f t="shared" si="42"/>
        <v/>
      </c>
      <c r="O393" s="44" t="str">
        <f t="shared" si="42"/>
        <v/>
      </c>
      <c r="P393" s="44" t="str">
        <f t="shared" si="42"/>
        <v/>
      </c>
      <c r="Q393" s="53"/>
    </row>
    <row r="394" spans="1:17" ht="14.85" customHeight="1">
      <c r="A394" s="77">
        <v>8</v>
      </c>
      <c r="B394" s="78" t="s">
        <v>88</v>
      </c>
      <c r="C394" s="56" t="str">
        <f>IF(A394="","",VLOOKUP($A$390,Declarations!$A$45:$Y$73,VLOOKUP(A394,Declarations!$A$3:$H$10,6,0),0))</f>
        <v>Cath Ferguson</v>
      </c>
      <c r="D394" s="57" t="str">
        <f>IF(A394="","",VLOOKUP($A$390,Declarations!$A$45:$Y$73,VLOOKUP(A394,Declarations!$A$3:$H$10,7,0),0))</f>
        <v>W60</v>
      </c>
      <c r="E394" s="56" t="str">
        <f>IF(A394="","",VLOOKUP(A394,Declarations!$A$3:$H$10,2,0))</f>
        <v>Serpentine</v>
      </c>
      <c r="F394" s="79" t="s">
        <v>440</v>
      </c>
      <c r="G394" s="80">
        <v>5</v>
      </c>
      <c r="H394" s="60"/>
      <c r="I394" s="44" t="str">
        <f t="shared" si="42"/>
        <v/>
      </c>
      <c r="J394" s="44" t="str">
        <f t="shared" si="42"/>
        <v/>
      </c>
      <c r="K394" s="44" t="str">
        <f t="shared" si="42"/>
        <v/>
      </c>
      <c r="L394" s="44" t="str">
        <f t="shared" si="42"/>
        <v/>
      </c>
      <c r="M394" s="44" t="str">
        <f t="shared" si="42"/>
        <v/>
      </c>
      <c r="N394" s="44" t="str">
        <f t="shared" si="42"/>
        <v/>
      </c>
      <c r="O394" s="44">
        <f t="shared" si="42"/>
        <v>5</v>
      </c>
      <c r="P394" s="44" t="str">
        <f t="shared" si="42"/>
        <v/>
      </c>
      <c r="Q394" s="53"/>
    </row>
    <row r="395" spans="1:17" ht="14.85" customHeight="1">
      <c r="A395" s="77">
        <v>5</v>
      </c>
      <c r="B395" s="78" t="s">
        <v>89</v>
      </c>
      <c r="C395" s="56" t="str">
        <f>IF(A395="","",VLOOKUP($A$390,Declarations!$A$45:$Y$73,VLOOKUP(A395,Declarations!$A$3:$H$10,6,0),0))</f>
        <v>Zoe Dobbs</v>
      </c>
      <c r="D395" s="57" t="str">
        <f>IF(A395="","",VLOOKUP($A$390,Declarations!$A$45:$Y$73,VLOOKUP(A395,Declarations!$A$3:$H$10,7,0),0))</f>
        <v>W50</v>
      </c>
      <c r="E395" s="56" t="str">
        <f>IF(A395="","",VLOOKUP(A395,Declarations!$A$3:$H$10,2,0))</f>
        <v>Hillingdon</v>
      </c>
      <c r="F395" s="79" t="s">
        <v>441</v>
      </c>
      <c r="G395" s="80">
        <v>4</v>
      </c>
      <c r="H395" s="60"/>
      <c r="I395" s="44" t="str">
        <f t="shared" si="42"/>
        <v/>
      </c>
      <c r="J395" s="44" t="str">
        <f t="shared" si="42"/>
        <v/>
      </c>
      <c r="K395" s="44" t="str">
        <f t="shared" si="42"/>
        <v/>
      </c>
      <c r="L395" s="44">
        <f t="shared" si="42"/>
        <v>4</v>
      </c>
      <c r="M395" s="44" t="str">
        <f t="shared" si="42"/>
        <v/>
      </c>
      <c r="N395" s="44" t="str">
        <f t="shared" si="42"/>
        <v/>
      </c>
      <c r="O395" s="44" t="str">
        <f t="shared" si="42"/>
        <v/>
      </c>
      <c r="P395" s="44" t="str">
        <f t="shared" si="42"/>
        <v/>
      </c>
      <c r="Q395" s="53"/>
    </row>
    <row r="396" spans="1:17" ht="14.85" customHeight="1">
      <c r="A396" s="77"/>
      <c r="B396" s="78" t="s">
        <v>90</v>
      </c>
      <c r="C396" s="56" t="str">
        <f>IF(A396="","",VLOOKUP($A$390,Declarations!$A$45:$Y$73,VLOOKUP(A396,Declarations!$A$3:$H$10,6,0),0))</f>
        <v/>
      </c>
      <c r="D396" s="57" t="str">
        <f>IF(A396="","",VLOOKUP($A$390,Declarations!$A$45:$Y$73,VLOOKUP(A396,Declarations!$A$3:$H$10,7,0),0))</f>
        <v/>
      </c>
      <c r="E396" s="56" t="str">
        <f>IF(A396="","",VLOOKUP(A396,Declarations!$A$3:$H$10,2,0))</f>
        <v/>
      </c>
      <c r="F396" s="79"/>
      <c r="G396" s="80">
        <v>3</v>
      </c>
      <c r="H396" s="60"/>
      <c r="I396" s="44" t="str">
        <f t="shared" si="42"/>
        <v/>
      </c>
      <c r="J396" s="44" t="str">
        <f t="shared" si="42"/>
        <v/>
      </c>
      <c r="K396" s="44" t="str">
        <f t="shared" si="42"/>
        <v/>
      </c>
      <c r="L396" s="44" t="str">
        <f t="shared" si="42"/>
        <v/>
      </c>
      <c r="M396" s="44" t="str">
        <f t="shared" si="42"/>
        <v/>
      </c>
      <c r="N396" s="44" t="str">
        <f t="shared" si="42"/>
        <v/>
      </c>
      <c r="O396" s="44" t="str">
        <f t="shared" si="42"/>
        <v/>
      </c>
      <c r="P396" s="44" t="str">
        <f t="shared" si="42"/>
        <v/>
      </c>
      <c r="Q396" s="53"/>
    </row>
    <row r="397" spans="1:17" ht="14.85" customHeight="1">
      <c r="A397" s="77"/>
      <c r="B397" s="78" t="s">
        <v>91</v>
      </c>
      <c r="C397" s="56" t="str">
        <f>IF(A397="","",VLOOKUP($A$390,Declarations!$A$45:$Y$73,VLOOKUP(A397,Declarations!$A$3:$H$10,6,0),0))</f>
        <v/>
      </c>
      <c r="D397" s="57" t="str">
        <f>IF(A397="","",VLOOKUP($A$390,Declarations!$A$45:$Y$73,VLOOKUP(A397,Declarations!$A$3:$H$10,7,0),0))</f>
        <v/>
      </c>
      <c r="E397" s="56" t="str">
        <f>IF(A397="","",VLOOKUP(A397,Declarations!$A$3:$H$10,2,0))</f>
        <v/>
      </c>
      <c r="F397" s="79"/>
      <c r="G397" s="80">
        <v>2</v>
      </c>
      <c r="H397" s="60"/>
      <c r="I397" s="44" t="str">
        <f t="shared" si="42"/>
        <v/>
      </c>
      <c r="J397" s="44" t="str">
        <f t="shared" si="42"/>
        <v/>
      </c>
      <c r="K397" s="44" t="str">
        <f t="shared" si="42"/>
        <v/>
      </c>
      <c r="L397" s="44" t="str">
        <f t="shared" si="42"/>
        <v/>
      </c>
      <c r="M397" s="44" t="str">
        <f t="shared" si="42"/>
        <v/>
      </c>
      <c r="N397" s="44" t="str">
        <f t="shared" si="42"/>
        <v/>
      </c>
      <c r="O397" s="44" t="str">
        <f t="shared" si="42"/>
        <v/>
      </c>
      <c r="P397" s="44" t="str">
        <f t="shared" si="42"/>
        <v/>
      </c>
      <c r="Q397" s="53"/>
    </row>
    <row r="398" spans="1:17" ht="14.85" customHeight="1">
      <c r="A398" s="77"/>
      <c r="B398" s="78" t="s">
        <v>92</v>
      </c>
      <c r="C398" s="56" t="str">
        <f>IF(A398="","",VLOOKUP($A$390,Declarations!$A$45:$Y$73,VLOOKUP(A398,Declarations!$A$3:$H$10,6,0),0))</f>
        <v/>
      </c>
      <c r="D398" s="57" t="str">
        <f>IF(A398="","",VLOOKUP($A$390,Declarations!$A$45:$Y$73,VLOOKUP(A398,Declarations!$A$3:$H$10,7,0),0))</f>
        <v/>
      </c>
      <c r="E398" s="56" t="str">
        <f>IF(A398="","",VLOOKUP(A398,Declarations!$A$3:$H$10,2,0))</f>
        <v/>
      </c>
      <c r="F398" s="79"/>
      <c r="G398" s="80">
        <v>1</v>
      </c>
      <c r="H398" s="60"/>
      <c r="I398" s="44" t="str">
        <f t="shared" si="42"/>
        <v/>
      </c>
      <c r="J398" s="44" t="str">
        <f t="shared" si="42"/>
        <v/>
      </c>
      <c r="K398" s="44" t="str">
        <f t="shared" si="42"/>
        <v/>
      </c>
      <c r="L398" s="44" t="str">
        <f t="shared" si="42"/>
        <v/>
      </c>
      <c r="M398" s="44" t="str">
        <f t="shared" si="42"/>
        <v/>
      </c>
      <c r="N398" s="44" t="str">
        <f t="shared" si="42"/>
        <v/>
      </c>
      <c r="O398" s="44" t="str">
        <f t="shared" si="42"/>
        <v/>
      </c>
      <c r="P398" s="44" t="str">
        <f t="shared" si="42"/>
        <v/>
      </c>
      <c r="Q398" s="53">
        <f>36-SUM(I391:P398)</f>
        <v>6</v>
      </c>
    </row>
    <row r="399" spans="1:17" ht="14.85" customHeight="1">
      <c r="A399" s="61" t="s">
        <v>67</v>
      </c>
      <c r="B399" s="62"/>
      <c r="C399" s="62" t="s">
        <v>138</v>
      </c>
      <c r="D399" s="66"/>
      <c r="E399" s="66"/>
      <c r="F399" s="68"/>
      <c r="G399" s="66"/>
      <c r="H399" s="32"/>
      <c r="I399" s="75"/>
      <c r="J399" s="75"/>
      <c r="K399" s="75"/>
      <c r="L399" s="76"/>
      <c r="M399" s="53"/>
      <c r="N399" s="53"/>
      <c r="O399" s="53"/>
      <c r="P399" s="53"/>
      <c r="Q399" s="53"/>
    </row>
    <row r="400" spans="1:17" ht="14.85" customHeight="1">
      <c r="A400" s="77">
        <v>5</v>
      </c>
      <c r="B400" s="78" t="s">
        <v>85</v>
      </c>
      <c r="C400" s="56" t="str">
        <f>IF(A400="","",VLOOKUP($A$399,Declarations!$A$45:$Y$73,VLOOKUP(A400,Declarations!$A$3:$H$10,6,0),0))</f>
        <v>Pauline Fischer</v>
      </c>
      <c r="D400" s="57" t="str">
        <f>IF(A400="","",VLOOKUP($A$399,Declarations!$A$45:$Y$73,VLOOKUP(A400,Declarations!$A$3:$H$10,7,0),0))</f>
        <v>W65</v>
      </c>
      <c r="E400" s="56" t="str">
        <f>IF(A400="","",VLOOKUP(A400,Declarations!$A$3:$H$10,2,0))</f>
        <v>Hillingdon</v>
      </c>
      <c r="F400" s="79" t="s">
        <v>445</v>
      </c>
      <c r="G400" s="80">
        <v>8</v>
      </c>
      <c r="H400" s="60"/>
      <c r="I400" s="44" t="str">
        <f t="shared" ref="I400:P407" si="43">IF($A400="","",IF($A400=I$12,$G400,""))</f>
        <v/>
      </c>
      <c r="J400" s="44" t="str">
        <f t="shared" si="43"/>
        <v/>
      </c>
      <c r="K400" s="44" t="str">
        <f t="shared" si="43"/>
        <v/>
      </c>
      <c r="L400" s="44">
        <f t="shared" si="43"/>
        <v>8</v>
      </c>
      <c r="M400" s="44" t="str">
        <f t="shared" si="43"/>
        <v/>
      </c>
      <c r="N400" s="44" t="str">
        <f t="shared" si="43"/>
        <v/>
      </c>
      <c r="O400" s="44" t="str">
        <f t="shared" si="43"/>
        <v/>
      </c>
      <c r="P400" s="44" t="str">
        <f t="shared" si="43"/>
        <v/>
      </c>
      <c r="Q400" s="53"/>
    </row>
    <row r="401" spans="1:17" ht="14.85" customHeight="1">
      <c r="A401" s="77">
        <v>2</v>
      </c>
      <c r="B401" s="78" t="s">
        <v>86</v>
      </c>
      <c r="C401" s="56" t="str">
        <f>IF(A401="","",VLOOKUP($A$399,Declarations!$A$45:$Y$73,VLOOKUP(A401,Declarations!$A$3:$H$10,6,0),0))</f>
        <v>Fiona Bishop</v>
      </c>
      <c r="D401" s="57" t="str">
        <f>IF(A401="","",VLOOKUP($A$399,Declarations!$A$45:$Y$73,VLOOKUP(A401,Declarations!$A$3:$H$10,7,0),0))</f>
        <v>W60</v>
      </c>
      <c r="E401" s="56" t="str">
        <f>IF(A401="","",VLOOKUP(A401,Declarations!$A$3:$H$10,2,0))</f>
        <v>British Airways</v>
      </c>
      <c r="F401" s="79" t="s">
        <v>446</v>
      </c>
      <c r="G401" s="80">
        <v>7</v>
      </c>
      <c r="H401" s="60"/>
      <c r="I401" s="44">
        <f t="shared" si="43"/>
        <v>7</v>
      </c>
      <c r="J401" s="44" t="str">
        <f t="shared" si="43"/>
        <v/>
      </c>
      <c r="K401" s="44" t="str">
        <f t="shared" si="43"/>
        <v/>
      </c>
      <c r="L401" s="44" t="str">
        <f t="shared" si="43"/>
        <v/>
      </c>
      <c r="M401" s="44" t="str">
        <f t="shared" si="43"/>
        <v/>
      </c>
      <c r="N401" s="44" t="str">
        <f t="shared" si="43"/>
        <v/>
      </c>
      <c r="O401" s="44" t="str">
        <f t="shared" si="43"/>
        <v/>
      </c>
      <c r="P401" s="44" t="str">
        <f t="shared" si="43"/>
        <v/>
      </c>
      <c r="Q401" s="53"/>
    </row>
    <row r="402" spans="1:17" ht="14.85" customHeight="1">
      <c r="A402" s="77">
        <v>3</v>
      </c>
      <c r="B402" s="78" t="s">
        <v>87</v>
      </c>
      <c r="C402" s="56" t="str">
        <f>IF(A402="","",VLOOKUP($A$399,Declarations!$A$45:$Y$73,VLOOKUP(A402,Declarations!$A$3:$H$10,6,0),0))</f>
        <v>Carol Jones</v>
      </c>
      <c r="D402" s="57" t="str">
        <f>IF(A402="","",VLOOKUP($A$399,Declarations!$A$45:$Y$73,VLOOKUP(A402,Declarations!$A$3:$H$10,7,0),0))</f>
        <v>W60</v>
      </c>
      <c r="E402" s="56" t="str">
        <f>IF(A402="","",VLOOKUP(A402,Declarations!$A$3:$H$10,2,0))</f>
        <v xml:space="preserve">Ealing Southall &amp; Middlesex </v>
      </c>
      <c r="F402" s="79" t="s">
        <v>447</v>
      </c>
      <c r="G402" s="80">
        <v>6</v>
      </c>
      <c r="H402" s="60"/>
      <c r="I402" s="44" t="str">
        <f t="shared" si="43"/>
        <v/>
      </c>
      <c r="J402" s="44">
        <f t="shared" si="43"/>
        <v>6</v>
      </c>
      <c r="K402" s="44" t="str">
        <f t="shared" si="43"/>
        <v/>
      </c>
      <c r="L402" s="44" t="str">
        <f t="shared" si="43"/>
        <v/>
      </c>
      <c r="M402" s="44" t="str">
        <f t="shared" si="43"/>
        <v/>
      </c>
      <c r="N402" s="44" t="str">
        <f t="shared" si="43"/>
        <v/>
      </c>
      <c r="O402" s="44" t="str">
        <f t="shared" si="43"/>
        <v/>
      </c>
      <c r="P402" s="44" t="str">
        <f t="shared" si="43"/>
        <v/>
      </c>
      <c r="Q402" s="53"/>
    </row>
    <row r="403" spans="1:17" ht="14.85" customHeight="1">
      <c r="A403" s="77">
        <v>8</v>
      </c>
      <c r="B403" s="78" t="s">
        <v>88</v>
      </c>
      <c r="C403" s="56" t="str">
        <f>IF(A403="","",VLOOKUP($A$399,Declarations!$A$45:$Y$73,VLOOKUP(A403,Declarations!$A$3:$H$10,6,0),0))</f>
        <v>Avril Riddell</v>
      </c>
      <c r="D403" s="57" t="str">
        <f>IF(A403="","",VLOOKUP($A$399,Declarations!$A$45:$Y$73,VLOOKUP(A403,Declarations!$A$3:$H$10,7,0),0))</f>
        <v>W65</v>
      </c>
      <c r="E403" s="56" t="str">
        <f>IF(A403="","",VLOOKUP(A403,Declarations!$A$3:$H$10,2,0))</f>
        <v>Serpentine</v>
      </c>
      <c r="F403" s="79" t="s">
        <v>424</v>
      </c>
      <c r="G403" s="80">
        <v>5</v>
      </c>
      <c r="H403" s="60"/>
      <c r="I403" s="44" t="str">
        <f t="shared" si="43"/>
        <v/>
      </c>
      <c r="J403" s="44" t="str">
        <f t="shared" si="43"/>
        <v/>
      </c>
      <c r="K403" s="44" t="str">
        <f t="shared" si="43"/>
        <v/>
      </c>
      <c r="L403" s="44" t="str">
        <f t="shared" si="43"/>
        <v/>
      </c>
      <c r="M403" s="44" t="str">
        <f t="shared" si="43"/>
        <v/>
      </c>
      <c r="N403" s="44" t="str">
        <f t="shared" si="43"/>
        <v/>
      </c>
      <c r="O403" s="44">
        <f t="shared" si="43"/>
        <v>5</v>
      </c>
      <c r="P403" s="44" t="str">
        <f t="shared" si="43"/>
        <v/>
      </c>
      <c r="Q403" s="53"/>
    </row>
    <row r="404" spans="1:17" ht="14.85" customHeight="1">
      <c r="A404" s="77">
        <v>6</v>
      </c>
      <c r="B404" s="78" t="s">
        <v>89</v>
      </c>
      <c r="C404" s="56" t="str">
        <f>IF(A404="","",VLOOKUP($A$399,Declarations!$A$45:$Y$73,VLOOKUP(A404,Declarations!$A$3:$H$10,6,0),0))</f>
        <v>Jasia Zimmermann</v>
      </c>
      <c r="D404" s="57" t="str">
        <f>IF(A404="","",VLOOKUP($A$399,Declarations!$A$45:$Y$73,VLOOKUP(A404,Declarations!$A$3:$H$10,7,0),0))</f>
        <v>W60</v>
      </c>
      <c r="E404" s="56" t="str">
        <f>IF(A404="","",VLOOKUP(A404,Declarations!$A$3:$H$10,2,0))</f>
        <v>Metros</v>
      </c>
      <c r="F404" s="79" t="s">
        <v>448</v>
      </c>
      <c r="G404" s="80">
        <v>4</v>
      </c>
      <c r="H404" s="60"/>
      <c r="I404" s="44" t="str">
        <f t="shared" si="43"/>
        <v/>
      </c>
      <c r="J404" s="44" t="str">
        <f t="shared" si="43"/>
        <v/>
      </c>
      <c r="K404" s="44" t="str">
        <f t="shared" si="43"/>
        <v/>
      </c>
      <c r="L404" s="44" t="str">
        <f t="shared" si="43"/>
        <v/>
      </c>
      <c r="M404" s="44">
        <f t="shared" si="43"/>
        <v>4</v>
      </c>
      <c r="N404" s="44" t="str">
        <f t="shared" si="43"/>
        <v/>
      </c>
      <c r="O404" s="44" t="str">
        <f t="shared" si="43"/>
        <v/>
      </c>
      <c r="P404" s="44" t="str">
        <f t="shared" si="43"/>
        <v/>
      </c>
      <c r="Q404" s="53"/>
    </row>
    <row r="405" spans="1:17" ht="14.85" customHeight="1">
      <c r="A405" s="77"/>
      <c r="B405" s="78" t="s">
        <v>90</v>
      </c>
      <c r="C405" s="56" t="str">
        <f>IF(A405="","",VLOOKUP($A$399,Declarations!$A$45:$Y$73,VLOOKUP(A405,Declarations!$A$3:$H$10,6,0),0))</f>
        <v/>
      </c>
      <c r="D405" s="57" t="str">
        <f>IF(A405="","",VLOOKUP($A$399,Declarations!$A$45:$Y$73,VLOOKUP(A405,Declarations!$A$3:$H$10,7,0),0))</f>
        <v/>
      </c>
      <c r="E405" s="56" t="str">
        <f>IF(A405="","",VLOOKUP(A405,Declarations!$A$3:$H$10,2,0))</f>
        <v/>
      </c>
      <c r="F405" s="79"/>
      <c r="G405" s="80">
        <v>3</v>
      </c>
      <c r="H405" s="60"/>
      <c r="I405" s="44" t="str">
        <f t="shared" si="43"/>
        <v/>
      </c>
      <c r="J405" s="44" t="str">
        <f t="shared" si="43"/>
        <v/>
      </c>
      <c r="K405" s="44" t="str">
        <f t="shared" si="43"/>
        <v/>
      </c>
      <c r="L405" s="44" t="str">
        <f t="shared" si="43"/>
        <v/>
      </c>
      <c r="M405" s="44" t="str">
        <f t="shared" si="43"/>
        <v/>
      </c>
      <c r="N405" s="44" t="str">
        <f t="shared" si="43"/>
        <v/>
      </c>
      <c r="O405" s="44" t="str">
        <f t="shared" si="43"/>
        <v/>
      </c>
      <c r="P405" s="44" t="str">
        <f t="shared" si="43"/>
        <v/>
      </c>
      <c r="Q405" s="53"/>
    </row>
    <row r="406" spans="1:17" ht="14.85" customHeight="1">
      <c r="A406" s="77"/>
      <c r="B406" s="78" t="s">
        <v>91</v>
      </c>
      <c r="C406" s="56" t="str">
        <f>IF(A406="","",VLOOKUP($A$399,Declarations!$A$45:$Y$73,VLOOKUP(A406,Declarations!$A$3:$H$10,6,0),0))</f>
        <v/>
      </c>
      <c r="D406" s="57" t="str">
        <f>IF(A406="","",VLOOKUP($A$399,Declarations!$A$45:$Y$73,VLOOKUP(A406,Declarations!$A$3:$H$10,7,0),0))</f>
        <v/>
      </c>
      <c r="E406" s="56" t="str">
        <f>IF(A406="","",VLOOKUP(A406,Declarations!$A$3:$H$10,2,0))</f>
        <v/>
      </c>
      <c r="F406" s="79"/>
      <c r="G406" s="80">
        <v>2</v>
      </c>
      <c r="H406" s="60"/>
      <c r="I406" s="44" t="str">
        <f t="shared" si="43"/>
        <v/>
      </c>
      <c r="J406" s="44" t="str">
        <f t="shared" si="43"/>
        <v/>
      </c>
      <c r="K406" s="44" t="str">
        <f t="shared" si="43"/>
        <v/>
      </c>
      <c r="L406" s="44" t="str">
        <f t="shared" si="43"/>
        <v/>
      </c>
      <c r="M406" s="44" t="str">
        <f t="shared" si="43"/>
        <v/>
      </c>
      <c r="N406" s="44" t="str">
        <f t="shared" si="43"/>
        <v/>
      </c>
      <c r="O406" s="44" t="str">
        <f t="shared" si="43"/>
        <v/>
      </c>
      <c r="P406" s="44" t="str">
        <f t="shared" si="43"/>
        <v/>
      </c>
      <c r="Q406" s="53"/>
    </row>
    <row r="407" spans="1:17" ht="14.85" customHeight="1">
      <c r="A407" s="77"/>
      <c r="B407" s="78" t="s">
        <v>92</v>
      </c>
      <c r="C407" s="56" t="str">
        <f>IF(A407="","",VLOOKUP($A$399,Declarations!$A$45:$Y$73,VLOOKUP(A407,Declarations!$A$3:$H$10,6,0),0))</f>
        <v/>
      </c>
      <c r="D407" s="57" t="str">
        <f>IF(A407="","",VLOOKUP($A$399,Declarations!$A$45:$Y$73,VLOOKUP(A407,Declarations!$A$3:$H$10,7,0),0))</f>
        <v/>
      </c>
      <c r="E407" s="56" t="str">
        <f>IF(A407="","",VLOOKUP(A407,Declarations!$A$3:$H$10,2,0))</f>
        <v/>
      </c>
      <c r="F407" s="79"/>
      <c r="G407" s="80">
        <v>1</v>
      </c>
      <c r="H407" s="60"/>
      <c r="I407" s="44" t="str">
        <f t="shared" si="43"/>
        <v/>
      </c>
      <c r="J407" s="44" t="str">
        <f t="shared" si="43"/>
        <v/>
      </c>
      <c r="K407" s="44" t="str">
        <f t="shared" si="43"/>
        <v/>
      </c>
      <c r="L407" s="44" t="str">
        <f t="shared" si="43"/>
        <v/>
      </c>
      <c r="M407" s="44" t="str">
        <f t="shared" si="43"/>
        <v/>
      </c>
      <c r="N407" s="44" t="str">
        <f t="shared" si="43"/>
        <v/>
      </c>
      <c r="O407" s="44" t="str">
        <f t="shared" si="43"/>
        <v/>
      </c>
      <c r="P407" s="44" t="str">
        <f t="shared" si="43"/>
        <v/>
      </c>
      <c r="Q407" s="53">
        <f>36-SUM(I400:P407)</f>
        <v>6</v>
      </c>
    </row>
    <row r="408" spans="1:17" ht="14.85" customHeight="1">
      <c r="A408" s="61" t="s">
        <v>68</v>
      </c>
      <c r="B408" s="62"/>
      <c r="C408" s="62" t="s">
        <v>139</v>
      </c>
      <c r="D408" s="66"/>
      <c r="E408" s="66"/>
      <c r="F408" s="68"/>
      <c r="G408" s="66"/>
      <c r="H408" s="32"/>
      <c r="I408" s="75"/>
      <c r="J408" s="75"/>
      <c r="K408" s="75"/>
      <c r="L408" s="76"/>
      <c r="M408" s="53"/>
      <c r="N408" s="53"/>
      <c r="O408" s="53"/>
      <c r="P408" s="53"/>
      <c r="Q408" s="53"/>
    </row>
    <row r="409" spans="1:17" ht="14.85" customHeight="1">
      <c r="A409" s="77">
        <v>8</v>
      </c>
      <c r="B409" s="78" t="s">
        <v>85</v>
      </c>
      <c r="C409" s="56" t="str">
        <f>IF(A409="","",VLOOKUP($A$408,Declarations!$A$45:$Y$73,VLOOKUP(A409,Declarations!$A$3:$H$10,6,0),0))</f>
        <v>Marianne Morris</v>
      </c>
      <c r="D409" s="57" t="str">
        <f>IF(A409="","",VLOOKUP($A$408,Declarations!$A$45:$Y$73,VLOOKUP(A409,Declarations!$A$3:$H$10,7,0),0))</f>
        <v>W70</v>
      </c>
      <c r="E409" s="56" t="str">
        <f>IF(A409="","",VLOOKUP(A409,Declarations!$A$3:$H$10,2,0))</f>
        <v>Serpentine</v>
      </c>
      <c r="F409" s="79" t="s">
        <v>449</v>
      </c>
      <c r="G409" s="80">
        <v>8</v>
      </c>
      <c r="H409" s="60"/>
      <c r="I409" s="44" t="str">
        <f t="shared" ref="I409:P416" si="44">IF($A409="","",IF($A409=I$12,$G409,""))</f>
        <v/>
      </c>
      <c r="J409" s="44" t="str">
        <f t="shared" si="44"/>
        <v/>
      </c>
      <c r="K409" s="44" t="str">
        <f t="shared" si="44"/>
        <v/>
      </c>
      <c r="L409" s="44" t="str">
        <f t="shared" si="44"/>
        <v/>
      </c>
      <c r="M409" s="44" t="str">
        <f t="shared" si="44"/>
        <v/>
      </c>
      <c r="N409" s="44" t="str">
        <f t="shared" si="44"/>
        <v/>
      </c>
      <c r="O409" s="44">
        <f t="shared" si="44"/>
        <v>8</v>
      </c>
      <c r="P409" s="44" t="str">
        <f t="shared" si="44"/>
        <v/>
      </c>
      <c r="Q409" s="53"/>
    </row>
    <row r="410" spans="1:17" ht="14.85" customHeight="1">
      <c r="A410" s="77"/>
      <c r="B410" s="78" t="s">
        <v>86</v>
      </c>
      <c r="C410" s="56" t="str">
        <f>IF(A410="","",VLOOKUP($A$408,Declarations!$A$45:$Y$73,VLOOKUP(A410,Declarations!$A$3:$H$10,6,0),0))</f>
        <v/>
      </c>
      <c r="D410" s="57" t="str">
        <f>IF(A410="","",VLOOKUP($A$408,Declarations!$A$45:$Y$73,VLOOKUP(A410,Declarations!$A$3:$H$10,7,0),0))</f>
        <v/>
      </c>
      <c r="E410" s="56" t="str">
        <f>IF(A410="","",VLOOKUP(A410,Declarations!$A$3:$H$10,2,0))</f>
        <v/>
      </c>
      <c r="F410" s="79"/>
      <c r="G410" s="80">
        <v>7</v>
      </c>
      <c r="H410" s="60"/>
      <c r="I410" s="44" t="str">
        <f t="shared" si="44"/>
        <v/>
      </c>
      <c r="J410" s="44" t="str">
        <f t="shared" si="44"/>
        <v/>
      </c>
      <c r="K410" s="44" t="str">
        <f t="shared" si="44"/>
        <v/>
      </c>
      <c r="L410" s="44" t="str">
        <f t="shared" si="44"/>
        <v/>
      </c>
      <c r="M410" s="44" t="str">
        <f t="shared" si="44"/>
        <v/>
      </c>
      <c r="N410" s="44" t="str">
        <f t="shared" si="44"/>
        <v/>
      </c>
      <c r="O410" s="44" t="str">
        <f t="shared" si="44"/>
        <v/>
      </c>
      <c r="P410" s="44" t="str">
        <f t="shared" si="44"/>
        <v/>
      </c>
      <c r="Q410" s="53"/>
    </row>
    <row r="411" spans="1:17" ht="14.85" customHeight="1">
      <c r="A411" s="77"/>
      <c r="B411" s="78" t="s">
        <v>87</v>
      </c>
      <c r="C411" s="56" t="str">
        <f>IF(A411="","",VLOOKUP($A$408,Declarations!$A$45:$Y$73,VLOOKUP(A411,Declarations!$A$3:$H$10,6,0),0))</f>
        <v/>
      </c>
      <c r="D411" s="57" t="str">
        <f>IF(A411="","",VLOOKUP($A$408,Declarations!$A$45:$Y$73,VLOOKUP(A411,Declarations!$A$3:$H$10,7,0),0))</f>
        <v/>
      </c>
      <c r="E411" s="56" t="str">
        <f>IF(A411="","",VLOOKUP(A411,Declarations!$A$3:$H$10,2,0))</f>
        <v/>
      </c>
      <c r="F411" s="79"/>
      <c r="G411" s="80">
        <v>6</v>
      </c>
      <c r="H411" s="60"/>
      <c r="I411" s="44" t="str">
        <f t="shared" si="44"/>
        <v/>
      </c>
      <c r="J411" s="44" t="str">
        <f t="shared" si="44"/>
        <v/>
      </c>
      <c r="K411" s="44" t="str">
        <f t="shared" si="44"/>
        <v/>
      </c>
      <c r="L411" s="44" t="str">
        <f t="shared" si="44"/>
        <v/>
      </c>
      <c r="M411" s="44" t="str">
        <f t="shared" si="44"/>
        <v/>
      </c>
      <c r="N411" s="44" t="str">
        <f t="shared" si="44"/>
        <v/>
      </c>
      <c r="O411" s="44" t="str">
        <f t="shared" si="44"/>
        <v/>
      </c>
      <c r="P411" s="44" t="str">
        <f t="shared" si="44"/>
        <v/>
      </c>
      <c r="Q411" s="53"/>
    </row>
    <row r="412" spans="1:17" ht="14.85" customHeight="1">
      <c r="A412" s="77"/>
      <c r="B412" s="78" t="s">
        <v>88</v>
      </c>
      <c r="C412" s="56" t="str">
        <f>IF(A412="","",VLOOKUP($A$408,Declarations!$A$45:$Y$73,VLOOKUP(A412,Declarations!$A$3:$H$10,6,0),0))</f>
        <v/>
      </c>
      <c r="D412" s="57" t="str">
        <f>IF(A412="","",VLOOKUP($A$408,Declarations!$A$45:$Y$73,VLOOKUP(A412,Declarations!$A$3:$H$10,7,0),0))</f>
        <v/>
      </c>
      <c r="E412" s="56" t="str">
        <f>IF(A412="","",VLOOKUP(A412,Declarations!$A$3:$H$10,2,0))</f>
        <v/>
      </c>
      <c r="F412" s="79"/>
      <c r="G412" s="80">
        <v>5</v>
      </c>
      <c r="H412" s="60"/>
      <c r="I412" s="44" t="str">
        <f t="shared" si="44"/>
        <v/>
      </c>
      <c r="J412" s="44" t="str">
        <f t="shared" si="44"/>
        <v/>
      </c>
      <c r="K412" s="44" t="str">
        <f t="shared" si="44"/>
        <v/>
      </c>
      <c r="L412" s="44" t="str">
        <f t="shared" si="44"/>
        <v/>
      </c>
      <c r="M412" s="44" t="str">
        <f t="shared" si="44"/>
        <v/>
      </c>
      <c r="N412" s="44" t="str">
        <f t="shared" si="44"/>
        <v/>
      </c>
      <c r="O412" s="44" t="str">
        <f t="shared" si="44"/>
        <v/>
      </c>
      <c r="P412" s="44" t="str">
        <f t="shared" si="44"/>
        <v/>
      </c>
      <c r="Q412" s="53"/>
    </row>
    <row r="413" spans="1:17" ht="14.85" customHeight="1">
      <c r="A413" s="77"/>
      <c r="B413" s="78" t="s">
        <v>89</v>
      </c>
      <c r="C413" s="56" t="str">
        <f>IF(A413="","",VLOOKUP($A$408,Declarations!$A$45:$Y$73,VLOOKUP(A413,Declarations!$A$3:$H$10,6,0),0))</f>
        <v/>
      </c>
      <c r="D413" s="57" t="str">
        <f>IF(A413="","",VLOOKUP($A$408,Declarations!$A$45:$Y$73,VLOOKUP(A413,Declarations!$A$3:$H$10,7,0),0))</f>
        <v/>
      </c>
      <c r="E413" s="56" t="str">
        <f>IF(A413="","",VLOOKUP(A413,Declarations!$A$3:$H$10,2,0))</f>
        <v/>
      </c>
      <c r="F413" s="79"/>
      <c r="G413" s="80">
        <v>4</v>
      </c>
      <c r="H413" s="60"/>
      <c r="I413" s="44" t="str">
        <f t="shared" si="44"/>
        <v/>
      </c>
      <c r="J413" s="44" t="str">
        <f t="shared" si="44"/>
        <v/>
      </c>
      <c r="K413" s="44" t="str">
        <f t="shared" si="44"/>
        <v/>
      </c>
      <c r="L413" s="44" t="str">
        <f t="shared" si="44"/>
        <v/>
      </c>
      <c r="M413" s="44" t="str">
        <f t="shared" si="44"/>
        <v/>
      </c>
      <c r="N413" s="44" t="str">
        <f t="shared" si="44"/>
        <v/>
      </c>
      <c r="O413" s="44" t="str">
        <f t="shared" si="44"/>
        <v/>
      </c>
      <c r="P413" s="44" t="str">
        <f t="shared" si="44"/>
        <v/>
      </c>
      <c r="Q413" s="53"/>
    </row>
    <row r="414" spans="1:17" ht="14.85" customHeight="1">
      <c r="A414" s="77"/>
      <c r="B414" s="78" t="s">
        <v>90</v>
      </c>
      <c r="C414" s="56" t="str">
        <f>IF(A414="","",VLOOKUP($A$408,Declarations!$A$45:$Y$73,VLOOKUP(A414,Declarations!$A$3:$H$10,6,0),0))</f>
        <v/>
      </c>
      <c r="D414" s="57" t="str">
        <f>IF(A414="","",VLOOKUP($A$408,Declarations!$A$45:$Y$73,VLOOKUP(A414,Declarations!$A$3:$H$10,7,0),0))</f>
        <v/>
      </c>
      <c r="E414" s="56" t="str">
        <f>IF(A414="","",VLOOKUP(A414,Declarations!$A$3:$H$10,2,0))</f>
        <v/>
      </c>
      <c r="F414" s="79"/>
      <c r="G414" s="80">
        <v>3</v>
      </c>
      <c r="H414" s="60"/>
      <c r="I414" s="44" t="str">
        <f t="shared" si="44"/>
        <v/>
      </c>
      <c r="J414" s="44" t="str">
        <f t="shared" si="44"/>
        <v/>
      </c>
      <c r="K414" s="44" t="str">
        <f t="shared" si="44"/>
        <v/>
      </c>
      <c r="L414" s="44" t="str">
        <f t="shared" si="44"/>
        <v/>
      </c>
      <c r="M414" s="44" t="str">
        <f t="shared" si="44"/>
        <v/>
      </c>
      <c r="N414" s="44" t="str">
        <f t="shared" si="44"/>
        <v/>
      </c>
      <c r="O414" s="44" t="str">
        <f t="shared" si="44"/>
        <v/>
      </c>
      <c r="P414" s="44" t="str">
        <f t="shared" si="44"/>
        <v/>
      </c>
      <c r="Q414" s="53"/>
    </row>
    <row r="415" spans="1:17" ht="14.85" customHeight="1">
      <c r="A415" s="77"/>
      <c r="B415" s="78" t="s">
        <v>91</v>
      </c>
      <c r="C415" s="56" t="str">
        <f>IF(A415="","",VLOOKUP($A$408,Declarations!$A$45:$Y$73,VLOOKUP(A415,Declarations!$A$3:$H$10,6,0),0))</f>
        <v/>
      </c>
      <c r="D415" s="57" t="str">
        <f>IF(A415="","",VLOOKUP($A$408,Declarations!$A$45:$Y$73,VLOOKUP(A415,Declarations!$A$3:$H$10,7,0),0))</f>
        <v/>
      </c>
      <c r="E415" s="56" t="str">
        <f>IF(A415="","",VLOOKUP(A415,Declarations!$A$3:$H$10,2,0))</f>
        <v/>
      </c>
      <c r="F415" s="79"/>
      <c r="G415" s="80">
        <v>2</v>
      </c>
      <c r="H415" s="60"/>
      <c r="I415" s="44" t="str">
        <f t="shared" si="44"/>
        <v/>
      </c>
      <c r="J415" s="44" t="str">
        <f t="shared" si="44"/>
        <v/>
      </c>
      <c r="K415" s="44" t="str">
        <f t="shared" si="44"/>
        <v/>
      </c>
      <c r="L415" s="44" t="str">
        <f t="shared" si="44"/>
        <v/>
      </c>
      <c r="M415" s="44" t="str">
        <f t="shared" si="44"/>
        <v/>
      </c>
      <c r="N415" s="44" t="str">
        <f t="shared" si="44"/>
        <v/>
      </c>
      <c r="O415" s="44" t="str">
        <f t="shared" si="44"/>
        <v/>
      </c>
      <c r="P415" s="44" t="str">
        <f t="shared" si="44"/>
        <v/>
      </c>
      <c r="Q415" s="53"/>
    </row>
    <row r="416" spans="1:17" ht="14.85" customHeight="1">
      <c r="A416" s="77"/>
      <c r="B416" s="78" t="s">
        <v>92</v>
      </c>
      <c r="C416" s="56" t="str">
        <f>IF(A416="","",VLOOKUP($A$408,Declarations!$A$45:$Y$73,VLOOKUP(A416,Declarations!$A$3:$H$10,6,0),0))</f>
        <v/>
      </c>
      <c r="D416" s="57" t="str">
        <f>IF(A416="","",VLOOKUP($A$408,Declarations!$A$45:$Y$73,VLOOKUP(A416,Declarations!$A$3:$H$10,7,0),0))</f>
        <v/>
      </c>
      <c r="E416" s="56" t="str">
        <f>IF(A416="","",VLOOKUP(A416,Declarations!$A$3:$H$10,2,0))</f>
        <v/>
      </c>
      <c r="F416" s="79"/>
      <c r="G416" s="80">
        <v>1</v>
      </c>
      <c r="H416" s="60"/>
      <c r="I416" s="44" t="str">
        <f t="shared" si="44"/>
        <v/>
      </c>
      <c r="J416" s="44" t="str">
        <f t="shared" si="44"/>
        <v/>
      </c>
      <c r="K416" s="44" t="str">
        <f t="shared" si="44"/>
        <v/>
      </c>
      <c r="L416" s="44" t="str">
        <f t="shared" si="44"/>
        <v/>
      </c>
      <c r="M416" s="44" t="str">
        <f t="shared" si="44"/>
        <v/>
      </c>
      <c r="N416" s="44" t="str">
        <f t="shared" si="44"/>
        <v/>
      </c>
      <c r="O416" s="44" t="str">
        <f t="shared" si="44"/>
        <v/>
      </c>
      <c r="P416" s="44" t="str">
        <f t="shared" si="44"/>
        <v/>
      </c>
      <c r="Q416" s="53">
        <f>36-SUM(I409:P416)</f>
        <v>28</v>
      </c>
    </row>
    <row r="417" spans="1:17" ht="14.85" customHeight="1">
      <c r="A417" s="61" t="s">
        <v>69</v>
      </c>
      <c r="B417" s="62"/>
      <c r="C417" s="62" t="s">
        <v>140</v>
      </c>
      <c r="D417" s="66"/>
      <c r="E417" s="66"/>
      <c r="F417" s="68"/>
      <c r="G417" s="66"/>
      <c r="H417" s="32"/>
      <c r="I417" s="75"/>
      <c r="J417" s="75"/>
      <c r="K417" s="75"/>
      <c r="L417" s="76"/>
      <c r="M417" s="53"/>
      <c r="N417" s="53"/>
      <c r="O417" s="53"/>
      <c r="P417" s="53"/>
      <c r="Q417" s="53"/>
    </row>
    <row r="418" spans="1:17" ht="14.85" customHeight="1">
      <c r="A418" s="77">
        <v>4</v>
      </c>
      <c r="B418" s="78" t="s">
        <v>85</v>
      </c>
      <c r="C418" s="56" t="str">
        <f>IF(A418="","",VLOOKUP($A$417,Declarations!$A$45:$Y$73,VLOOKUP(A418,Declarations!$A$3:$H$10,6,0),0))</f>
        <v>Penelope Cummings</v>
      </c>
      <c r="D418" s="57" t="str">
        <f>IF(A418="","",VLOOKUP($A$417,Declarations!$A$45:$Y$73,VLOOKUP(A418,Declarations!$A$3:$H$10,7,0),0))</f>
        <v>W40</v>
      </c>
      <c r="E418" s="56" t="str">
        <f>IF(A418="","",VLOOKUP(A418,Declarations!$A$3:$H$10,2,0))</f>
        <v>Herne Hill Harriers</v>
      </c>
      <c r="F418" s="79" t="s">
        <v>556</v>
      </c>
      <c r="G418" s="80">
        <v>8</v>
      </c>
      <c r="H418" s="60"/>
      <c r="I418" s="44" t="str">
        <f t="shared" ref="I418:P425" si="45">IF($A418="","",IF($A418=I$12,$G418,""))</f>
        <v/>
      </c>
      <c r="J418" s="44" t="str">
        <f t="shared" si="45"/>
        <v/>
      </c>
      <c r="K418" s="44">
        <f t="shared" si="45"/>
        <v>8</v>
      </c>
      <c r="L418" s="44" t="str">
        <f t="shared" si="45"/>
        <v/>
      </c>
      <c r="M418" s="44" t="str">
        <f t="shared" si="45"/>
        <v/>
      </c>
      <c r="N418" s="44" t="str">
        <f t="shared" si="45"/>
        <v/>
      </c>
      <c r="O418" s="44" t="str">
        <f t="shared" si="45"/>
        <v/>
      </c>
      <c r="P418" s="44" t="str">
        <f t="shared" si="45"/>
        <v/>
      </c>
      <c r="Q418" s="53"/>
    </row>
    <row r="419" spans="1:17" ht="14.85" customHeight="1">
      <c r="A419" s="77">
        <v>5</v>
      </c>
      <c r="B419" s="78" t="s">
        <v>86</v>
      </c>
      <c r="C419" s="56" t="str">
        <f>IF(A419="","",VLOOKUP($A$417,Declarations!$A$45:$Y$73,VLOOKUP(A419,Declarations!$A$3:$H$10,6,0),0))</f>
        <v>Melanie Spencer</v>
      </c>
      <c r="D419" s="57" t="str">
        <f>IF(A419="","",VLOOKUP($A$417,Declarations!$A$45:$Y$73,VLOOKUP(A419,Declarations!$A$3:$H$10,7,0),0))</f>
        <v>W45</v>
      </c>
      <c r="E419" s="56" t="str">
        <f>IF(A419="","",VLOOKUP(A419,Declarations!$A$3:$H$10,2,0))</f>
        <v>Hillingdon</v>
      </c>
      <c r="F419" s="79" t="s">
        <v>558</v>
      </c>
      <c r="G419" s="80">
        <v>7</v>
      </c>
      <c r="H419" s="60"/>
      <c r="I419" s="44" t="str">
        <f t="shared" si="45"/>
        <v/>
      </c>
      <c r="J419" s="44" t="str">
        <f t="shared" si="45"/>
        <v/>
      </c>
      <c r="K419" s="44" t="str">
        <f t="shared" si="45"/>
        <v/>
      </c>
      <c r="L419" s="44">
        <f t="shared" si="45"/>
        <v>7</v>
      </c>
      <c r="M419" s="44" t="str">
        <f t="shared" si="45"/>
        <v/>
      </c>
      <c r="N419" s="44" t="str">
        <f t="shared" si="45"/>
        <v/>
      </c>
      <c r="O419" s="44" t="str">
        <f t="shared" si="45"/>
        <v/>
      </c>
      <c r="P419" s="44" t="str">
        <f t="shared" si="45"/>
        <v/>
      </c>
      <c r="Q419" s="53"/>
    </row>
    <row r="420" spans="1:17" ht="14.85" customHeight="1">
      <c r="A420" s="77">
        <v>8</v>
      </c>
      <c r="B420" s="78" t="s">
        <v>87</v>
      </c>
      <c r="C420" s="56" t="str">
        <f>IF(A420="","",VLOOKUP($A$417,Declarations!$A$45:$Y$73,VLOOKUP(A420,Declarations!$A$3:$H$10,6,0),0))</f>
        <v>Marielle Westlund</v>
      </c>
      <c r="D420" s="57" t="str">
        <f>IF(A420="","",VLOOKUP($A$417,Declarations!$A$45:$Y$73,VLOOKUP(A420,Declarations!$A$3:$H$10,7,0),0))</f>
        <v>W50</v>
      </c>
      <c r="E420" s="56" t="str">
        <f>IF(A420="","",VLOOKUP(A420,Declarations!$A$3:$H$10,2,0))</f>
        <v>Serpentine</v>
      </c>
      <c r="F420" s="79" t="s">
        <v>568</v>
      </c>
      <c r="G420" s="80">
        <v>6</v>
      </c>
      <c r="H420" s="60"/>
      <c r="I420" s="44" t="str">
        <f t="shared" si="45"/>
        <v/>
      </c>
      <c r="J420" s="44" t="str">
        <f t="shared" si="45"/>
        <v/>
      </c>
      <c r="K420" s="44" t="str">
        <f t="shared" si="45"/>
        <v/>
      </c>
      <c r="L420" s="44" t="str">
        <f t="shared" si="45"/>
        <v/>
      </c>
      <c r="M420" s="44" t="str">
        <f t="shared" si="45"/>
        <v/>
      </c>
      <c r="N420" s="44" t="str">
        <f t="shared" si="45"/>
        <v/>
      </c>
      <c r="O420" s="44">
        <f t="shared" si="45"/>
        <v>6</v>
      </c>
      <c r="P420" s="44" t="str">
        <f t="shared" si="45"/>
        <v/>
      </c>
      <c r="Q420" s="53"/>
    </row>
    <row r="421" spans="1:17" ht="14.85" customHeight="1">
      <c r="A421" s="77">
        <v>7</v>
      </c>
      <c r="B421" s="78" t="s">
        <v>88</v>
      </c>
      <c r="C421" s="56" t="str">
        <f>IF(A421="","",VLOOKUP($A$417,Declarations!$A$45:$Y$73,VLOOKUP(A421,Declarations!$A$3:$H$10,6,0),0))</f>
        <v>Malgorzata Kucharska</v>
      </c>
      <c r="D421" s="57" t="str">
        <f>IF(A421="","",VLOOKUP($A$417,Declarations!$A$45:$Y$73,VLOOKUP(A421,Declarations!$A$3:$H$10,7,0),0))</f>
        <v>W45</v>
      </c>
      <c r="E421" s="56" t="str">
        <f>IF(A421="","",VLOOKUP(A421,Declarations!$A$3:$H$10,2,0))</f>
        <v>Ealing Eagles</v>
      </c>
      <c r="F421" s="79" t="s">
        <v>569</v>
      </c>
      <c r="G421" s="80">
        <v>5</v>
      </c>
      <c r="H421" s="60"/>
      <c r="I421" s="44" t="str">
        <f t="shared" si="45"/>
        <v/>
      </c>
      <c r="J421" s="44" t="str">
        <f t="shared" si="45"/>
        <v/>
      </c>
      <c r="K421" s="44" t="str">
        <f t="shared" si="45"/>
        <v/>
      </c>
      <c r="L421" s="44" t="str">
        <f t="shared" si="45"/>
        <v/>
      </c>
      <c r="M421" s="44" t="str">
        <f t="shared" si="45"/>
        <v/>
      </c>
      <c r="N421" s="44">
        <f t="shared" si="45"/>
        <v>5</v>
      </c>
      <c r="O421" s="44" t="str">
        <f t="shared" si="45"/>
        <v/>
      </c>
      <c r="P421" s="44" t="str">
        <f t="shared" si="45"/>
        <v/>
      </c>
      <c r="Q421" s="53"/>
    </row>
    <row r="422" spans="1:17" ht="14.85" customHeight="1">
      <c r="A422" s="77">
        <v>9</v>
      </c>
      <c r="B422" s="78" t="s">
        <v>89</v>
      </c>
      <c r="C422" s="56" t="str">
        <f>IF(A422="","",VLOOKUP($A$417,Declarations!$A$45:$Y$73,VLOOKUP(A422,Declarations!$A$3:$H$10,6,0),0))</f>
        <v>Victoria Carter</v>
      </c>
      <c r="D422" s="57" t="str">
        <f>IF(A422="","",VLOOKUP($A$417,Declarations!$A$45:$Y$73,VLOOKUP(A422,Declarations!$A$3:$H$10,7,0),0))</f>
        <v>W35</v>
      </c>
      <c r="E422" s="56" t="str">
        <f>IF(A422="","",VLOOKUP(A422,Declarations!$A$3:$H$10,2,0))</f>
        <v>Thames Valley Harriers</v>
      </c>
      <c r="F422" s="79" t="s">
        <v>571</v>
      </c>
      <c r="G422" s="80">
        <v>4</v>
      </c>
      <c r="H422" s="60"/>
      <c r="I422" s="44" t="str">
        <f t="shared" si="45"/>
        <v/>
      </c>
      <c r="J422" s="44" t="str">
        <f t="shared" si="45"/>
        <v/>
      </c>
      <c r="K422" s="44" t="str">
        <f t="shared" si="45"/>
        <v/>
      </c>
      <c r="L422" s="44" t="str">
        <f t="shared" si="45"/>
        <v/>
      </c>
      <c r="M422" s="44" t="str">
        <f t="shared" si="45"/>
        <v/>
      </c>
      <c r="N422" s="44" t="str">
        <f t="shared" si="45"/>
        <v/>
      </c>
      <c r="O422" s="44" t="str">
        <f t="shared" si="45"/>
        <v/>
      </c>
      <c r="P422" s="44">
        <f t="shared" si="45"/>
        <v>4</v>
      </c>
      <c r="Q422" s="53"/>
    </row>
    <row r="423" spans="1:17" ht="14.85" customHeight="1">
      <c r="A423" s="77"/>
      <c r="B423" s="78" t="s">
        <v>90</v>
      </c>
      <c r="C423" s="56" t="str">
        <f>IF(A423="","",VLOOKUP($A$417,Declarations!$A$45:$Y$73,VLOOKUP(A423,Declarations!$A$3:$H$10,6,0),0))</f>
        <v/>
      </c>
      <c r="D423" s="57" t="str">
        <f>IF(A423="","",VLOOKUP($A$417,Declarations!$A$45:$Y$73,VLOOKUP(A423,Declarations!$A$3:$H$10,7,0),0))</f>
        <v/>
      </c>
      <c r="E423" s="56" t="str">
        <f>IF(A423="","",VLOOKUP(A423,Declarations!$A$3:$H$10,2,0))</f>
        <v/>
      </c>
      <c r="F423" s="79"/>
      <c r="G423" s="80">
        <v>3</v>
      </c>
      <c r="H423" s="60"/>
      <c r="I423" s="44" t="str">
        <f t="shared" si="45"/>
        <v/>
      </c>
      <c r="J423" s="44" t="str">
        <f t="shared" si="45"/>
        <v/>
      </c>
      <c r="K423" s="44" t="str">
        <f t="shared" si="45"/>
        <v/>
      </c>
      <c r="L423" s="44" t="str">
        <f t="shared" si="45"/>
        <v/>
      </c>
      <c r="M423" s="44" t="str">
        <f t="shared" si="45"/>
        <v/>
      </c>
      <c r="N423" s="44" t="str">
        <f t="shared" si="45"/>
        <v/>
      </c>
      <c r="O423" s="44" t="str">
        <f t="shared" si="45"/>
        <v/>
      </c>
      <c r="P423" s="44" t="str">
        <f t="shared" si="45"/>
        <v/>
      </c>
      <c r="Q423" s="53"/>
    </row>
    <row r="424" spans="1:17" ht="14.85" customHeight="1">
      <c r="A424" s="77"/>
      <c r="B424" s="78" t="s">
        <v>91</v>
      </c>
      <c r="C424" s="56" t="str">
        <f>IF(A424="","",VLOOKUP($A$417,Declarations!$A$45:$Y$73,VLOOKUP(A424,Declarations!$A$3:$H$10,6,0),0))</f>
        <v/>
      </c>
      <c r="D424" s="57" t="str">
        <f>IF(A424="","",VLOOKUP($A$417,Declarations!$A$45:$Y$73,VLOOKUP(A424,Declarations!$A$3:$H$10,7,0),0))</f>
        <v/>
      </c>
      <c r="E424" s="56" t="str">
        <f>IF(A424="","",VLOOKUP(A424,Declarations!$A$3:$H$10,2,0))</f>
        <v/>
      </c>
      <c r="F424" s="79"/>
      <c r="G424" s="80">
        <v>2</v>
      </c>
      <c r="H424" s="60"/>
      <c r="I424" s="44" t="str">
        <f t="shared" si="45"/>
        <v/>
      </c>
      <c r="J424" s="44" t="str">
        <f t="shared" si="45"/>
        <v/>
      </c>
      <c r="K424" s="44" t="str">
        <f t="shared" si="45"/>
        <v/>
      </c>
      <c r="L424" s="44" t="str">
        <f t="shared" si="45"/>
        <v/>
      </c>
      <c r="M424" s="44" t="str">
        <f t="shared" si="45"/>
        <v/>
      </c>
      <c r="N424" s="44" t="str">
        <f t="shared" si="45"/>
        <v/>
      </c>
      <c r="O424" s="44" t="str">
        <f t="shared" si="45"/>
        <v/>
      </c>
      <c r="P424" s="44" t="str">
        <f t="shared" si="45"/>
        <v/>
      </c>
      <c r="Q424" s="53"/>
    </row>
    <row r="425" spans="1:17" ht="14.85" customHeight="1">
      <c r="A425" s="77"/>
      <c r="B425" s="78" t="s">
        <v>92</v>
      </c>
      <c r="C425" s="56" t="str">
        <f>IF(A425="","",VLOOKUP($A$417,Declarations!$A$45:$Y$73,VLOOKUP(A425,Declarations!$A$3:$H$10,6,0),0))</f>
        <v/>
      </c>
      <c r="D425" s="57" t="str">
        <f>IF(A425="","",VLOOKUP($A$417,Declarations!$A$45:$Y$73,VLOOKUP(A425,Declarations!$A$3:$H$10,7,0),0))</f>
        <v/>
      </c>
      <c r="E425" s="56" t="str">
        <f>IF(A425="","",VLOOKUP(A425,Declarations!$A$3:$H$10,2,0))</f>
        <v/>
      </c>
      <c r="F425" s="79"/>
      <c r="G425" s="80">
        <v>1</v>
      </c>
      <c r="H425" s="60"/>
      <c r="I425" s="44" t="str">
        <f t="shared" si="45"/>
        <v/>
      </c>
      <c r="J425" s="44" t="str">
        <f t="shared" si="45"/>
        <v/>
      </c>
      <c r="K425" s="44" t="str">
        <f t="shared" si="45"/>
        <v/>
      </c>
      <c r="L425" s="44" t="str">
        <f t="shared" si="45"/>
        <v/>
      </c>
      <c r="M425" s="44" t="str">
        <f t="shared" si="45"/>
        <v/>
      </c>
      <c r="N425" s="44" t="str">
        <f t="shared" si="45"/>
        <v/>
      </c>
      <c r="O425" s="44" t="str">
        <f t="shared" si="45"/>
        <v/>
      </c>
      <c r="P425" s="44" t="str">
        <f t="shared" si="45"/>
        <v/>
      </c>
      <c r="Q425" s="53">
        <f>36-SUM(I418:P425)</f>
        <v>6</v>
      </c>
    </row>
    <row r="426" spans="1:17" ht="14.85" customHeight="1">
      <c r="A426" s="61" t="s">
        <v>70</v>
      </c>
      <c r="B426" s="62"/>
      <c r="C426" s="62" t="s">
        <v>141</v>
      </c>
      <c r="D426" s="66"/>
      <c r="E426" s="66"/>
      <c r="F426" s="68"/>
      <c r="G426" s="66"/>
      <c r="H426" s="32"/>
      <c r="I426" s="75"/>
      <c r="J426" s="75"/>
      <c r="K426" s="75"/>
      <c r="L426" s="76"/>
      <c r="M426" s="53"/>
      <c r="N426" s="53"/>
      <c r="O426" s="53"/>
      <c r="P426" s="53"/>
      <c r="Q426" s="53"/>
    </row>
    <row r="427" spans="1:17" ht="14.85" customHeight="1">
      <c r="A427" s="77">
        <v>4</v>
      </c>
      <c r="B427" s="78" t="s">
        <v>85</v>
      </c>
      <c r="C427" s="56" t="str">
        <f>IF(A427="","",VLOOKUP($A$426,Declarations!$A$45:$Y$73,VLOOKUP(A427,Declarations!$A$3:$H$10,6,0),0))</f>
        <v>Sian Baum</v>
      </c>
      <c r="D427" s="57" t="str">
        <f>IF(A427="","",VLOOKUP($A$426,Declarations!$A$45:$Y$73,VLOOKUP(A427,Declarations!$A$3:$H$10,7,0),0))</f>
        <v>W50</v>
      </c>
      <c r="E427" s="56" t="str">
        <f>IF(A427="","",VLOOKUP(A427,Declarations!$A$3:$H$10,2,0))</f>
        <v>Herne Hill Harriers</v>
      </c>
      <c r="F427" s="79" t="s">
        <v>564</v>
      </c>
      <c r="G427" s="80">
        <v>8</v>
      </c>
      <c r="H427" s="60"/>
      <c r="I427" s="44" t="str">
        <f t="shared" ref="I427:P434" si="46">IF($A427="","",IF($A427=I$12,$G427,""))</f>
        <v/>
      </c>
      <c r="J427" s="44" t="str">
        <f t="shared" si="46"/>
        <v/>
      </c>
      <c r="K427" s="44">
        <f t="shared" si="46"/>
        <v>8</v>
      </c>
      <c r="L427" s="44" t="str">
        <f t="shared" si="46"/>
        <v/>
      </c>
      <c r="M427" s="44" t="str">
        <f t="shared" si="46"/>
        <v/>
      </c>
      <c r="N427" s="44" t="str">
        <f t="shared" si="46"/>
        <v/>
      </c>
      <c r="O427" s="44" t="str">
        <f t="shared" si="46"/>
        <v/>
      </c>
      <c r="P427" s="44" t="str">
        <f t="shared" si="46"/>
        <v/>
      </c>
      <c r="Q427" s="53"/>
    </row>
    <row r="428" spans="1:17" ht="14.85" customHeight="1">
      <c r="A428" s="77">
        <v>8</v>
      </c>
      <c r="B428" s="78" t="s">
        <v>86</v>
      </c>
      <c r="C428" s="56" t="str">
        <f>IF(A428="","",VLOOKUP($A$426,Declarations!$A$45:$Y$73,VLOOKUP(A428,Declarations!$A$3:$H$10,6,0),0))</f>
        <v>Lynne Maughan</v>
      </c>
      <c r="D428" s="57" t="str">
        <f>IF(A428="","",VLOOKUP($A$426,Declarations!$A$45:$Y$73,VLOOKUP(A428,Declarations!$A$3:$H$10,7,0),0))</f>
        <v>W50</v>
      </c>
      <c r="E428" s="56" t="str">
        <f>IF(A428="","",VLOOKUP(A428,Declarations!$A$3:$H$10,2,0))</f>
        <v>Serpentine</v>
      </c>
      <c r="F428" s="79" t="s">
        <v>572</v>
      </c>
      <c r="G428" s="80">
        <v>7</v>
      </c>
      <c r="H428" s="60"/>
      <c r="I428" s="44" t="str">
        <f t="shared" si="46"/>
        <v/>
      </c>
      <c r="J428" s="44" t="str">
        <f t="shared" si="46"/>
        <v/>
      </c>
      <c r="K428" s="44" t="str">
        <f t="shared" si="46"/>
        <v/>
      </c>
      <c r="L428" s="44" t="str">
        <f t="shared" si="46"/>
        <v/>
      </c>
      <c r="M428" s="44" t="str">
        <f t="shared" si="46"/>
        <v/>
      </c>
      <c r="N428" s="44" t="str">
        <f t="shared" si="46"/>
        <v/>
      </c>
      <c r="O428" s="44">
        <f t="shared" si="46"/>
        <v>7</v>
      </c>
      <c r="P428" s="44" t="str">
        <f t="shared" si="46"/>
        <v/>
      </c>
      <c r="Q428" s="53"/>
    </row>
    <row r="429" spans="1:17" ht="14.85" customHeight="1">
      <c r="A429" s="77">
        <v>3</v>
      </c>
      <c r="B429" s="78" t="s">
        <v>87</v>
      </c>
      <c r="C429" s="56" t="str">
        <f>IF(A429="","",VLOOKUP($A$426,Declarations!$A$45:$Y$73,VLOOKUP(A429,Declarations!$A$3:$H$10,6,0),0))</f>
        <v>Louise Prince</v>
      </c>
      <c r="D429" s="57" t="str">
        <f>IF(A429="","",VLOOKUP($A$426,Declarations!$A$45:$Y$73,VLOOKUP(A429,Declarations!$A$3:$H$10,7,0),0))</f>
        <v>W50</v>
      </c>
      <c r="E429" s="56" t="str">
        <f>IF(A429="","",VLOOKUP(A429,Declarations!$A$3:$H$10,2,0))</f>
        <v xml:space="preserve">Ealing Southall &amp; Middlesex </v>
      </c>
      <c r="F429" s="79" t="s">
        <v>578</v>
      </c>
      <c r="G429" s="80">
        <v>6</v>
      </c>
      <c r="H429" s="60"/>
      <c r="I429" s="44" t="str">
        <f t="shared" si="46"/>
        <v/>
      </c>
      <c r="J429" s="44">
        <f t="shared" si="46"/>
        <v>6</v>
      </c>
      <c r="K429" s="44" t="str">
        <f t="shared" si="46"/>
        <v/>
      </c>
      <c r="L429" s="44" t="str">
        <f t="shared" si="46"/>
        <v/>
      </c>
      <c r="M429" s="44" t="str">
        <f t="shared" si="46"/>
        <v/>
      </c>
      <c r="N429" s="44" t="str">
        <f t="shared" si="46"/>
        <v/>
      </c>
      <c r="O429" s="44" t="str">
        <f t="shared" si="46"/>
        <v/>
      </c>
      <c r="P429" s="44" t="str">
        <f t="shared" si="46"/>
        <v/>
      </c>
      <c r="Q429" s="53"/>
    </row>
    <row r="430" spans="1:17" ht="14.85" customHeight="1">
      <c r="A430" s="77">
        <v>5</v>
      </c>
      <c r="B430" s="78" t="s">
        <v>88</v>
      </c>
      <c r="C430" s="56" t="str">
        <f>IF(A430="","",VLOOKUP($A$426,Declarations!$A$45:$Y$73,VLOOKUP(A430,Declarations!$A$3:$H$10,6,0),0))</f>
        <v>Zoe Dobbs</v>
      </c>
      <c r="D430" s="57" t="str">
        <f>IF(A430="","",VLOOKUP($A$426,Declarations!$A$45:$Y$73,VLOOKUP(A430,Declarations!$A$3:$H$10,7,0),0))</f>
        <v>W50</v>
      </c>
      <c r="E430" s="56" t="str">
        <f>IF(A430="","",VLOOKUP(A430,Declarations!$A$3:$H$10,2,0))</f>
        <v>Hillingdon</v>
      </c>
      <c r="F430" s="79" t="s">
        <v>579</v>
      </c>
      <c r="G430" s="80">
        <v>5</v>
      </c>
      <c r="H430" s="60"/>
      <c r="I430" s="44" t="str">
        <f t="shared" si="46"/>
        <v/>
      </c>
      <c r="J430" s="44" t="str">
        <f t="shared" si="46"/>
        <v/>
      </c>
      <c r="K430" s="44" t="str">
        <f t="shared" si="46"/>
        <v/>
      </c>
      <c r="L430" s="44">
        <f t="shared" si="46"/>
        <v>5</v>
      </c>
      <c r="M430" s="44" t="str">
        <f t="shared" si="46"/>
        <v/>
      </c>
      <c r="N430" s="44" t="str">
        <f t="shared" si="46"/>
        <v/>
      </c>
      <c r="O430" s="44" t="str">
        <f t="shared" si="46"/>
        <v/>
      </c>
      <c r="P430" s="44" t="str">
        <f t="shared" si="46"/>
        <v/>
      </c>
      <c r="Q430" s="53"/>
    </row>
    <row r="431" spans="1:17" ht="14.85" customHeight="1">
      <c r="A431" s="77">
        <v>9</v>
      </c>
      <c r="B431" s="78" t="s">
        <v>89</v>
      </c>
      <c r="C431" s="56" t="str">
        <f>IF(A431="","",VLOOKUP($A$426,Declarations!$A$45:$Y$73,VLOOKUP(A431,Declarations!$A$3:$H$10,6,0),0))</f>
        <v>Joy Giorgi</v>
      </c>
      <c r="D431" s="57" t="str">
        <f>IF(A431="","",VLOOKUP($A$426,Declarations!$A$45:$Y$73,VLOOKUP(A431,Declarations!$A$3:$H$10,7,0),0))</f>
        <v>W50</v>
      </c>
      <c r="E431" s="56" t="str">
        <f>IF(A431="","",VLOOKUP(A431,Declarations!$A$3:$H$10,2,0))</f>
        <v>Thames Valley Harriers</v>
      </c>
      <c r="F431" s="79" t="s">
        <v>583</v>
      </c>
      <c r="G431" s="80">
        <v>4</v>
      </c>
      <c r="H431" s="60"/>
      <c r="I431" s="44" t="str">
        <f t="shared" si="46"/>
        <v/>
      </c>
      <c r="J431" s="44" t="str">
        <f t="shared" si="46"/>
        <v/>
      </c>
      <c r="K431" s="44" t="str">
        <f t="shared" si="46"/>
        <v/>
      </c>
      <c r="L431" s="44" t="str">
        <f t="shared" si="46"/>
        <v/>
      </c>
      <c r="M431" s="44" t="str">
        <f t="shared" si="46"/>
        <v/>
      </c>
      <c r="N431" s="44" t="str">
        <f t="shared" si="46"/>
        <v/>
      </c>
      <c r="O431" s="44" t="str">
        <f t="shared" si="46"/>
        <v/>
      </c>
      <c r="P431" s="44">
        <f t="shared" si="46"/>
        <v>4</v>
      </c>
      <c r="Q431" s="53"/>
    </row>
    <row r="432" spans="1:17" ht="14.85" customHeight="1">
      <c r="A432" s="77"/>
      <c r="B432" s="78" t="s">
        <v>90</v>
      </c>
      <c r="C432" s="56" t="str">
        <f>IF(A432="","",VLOOKUP($A$426,Declarations!$A$45:$Y$73,VLOOKUP(A432,Declarations!$A$3:$H$10,6,0),0))</f>
        <v/>
      </c>
      <c r="D432" s="57" t="str">
        <f>IF(A432="","",VLOOKUP($A$426,Declarations!$A$45:$Y$73,VLOOKUP(A432,Declarations!$A$3:$H$10,7,0),0))</f>
        <v/>
      </c>
      <c r="E432" s="56" t="str">
        <f>IF(A432="","",VLOOKUP(A432,Declarations!$A$3:$H$10,2,0))</f>
        <v/>
      </c>
      <c r="F432" s="79"/>
      <c r="G432" s="80">
        <v>3</v>
      </c>
      <c r="H432" s="60"/>
      <c r="I432" s="44" t="str">
        <f t="shared" si="46"/>
        <v/>
      </c>
      <c r="J432" s="44" t="str">
        <f t="shared" si="46"/>
        <v/>
      </c>
      <c r="K432" s="44" t="str">
        <f t="shared" si="46"/>
        <v/>
      </c>
      <c r="L432" s="44" t="str">
        <f t="shared" si="46"/>
        <v/>
      </c>
      <c r="M432" s="44" t="str">
        <f t="shared" si="46"/>
        <v/>
      </c>
      <c r="N432" s="44" t="str">
        <f t="shared" si="46"/>
        <v/>
      </c>
      <c r="O432" s="44" t="str">
        <f t="shared" si="46"/>
        <v/>
      </c>
      <c r="P432" s="44" t="str">
        <f t="shared" si="46"/>
        <v/>
      </c>
      <c r="Q432" s="53"/>
    </row>
    <row r="433" spans="1:17" ht="14.85" customHeight="1">
      <c r="A433" s="77"/>
      <c r="B433" s="78" t="s">
        <v>91</v>
      </c>
      <c r="C433" s="56" t="str">
        <f>IF(A433="","",VLOOKUP($A$426,Declarations!$A$45:$Y$73,VLOOKUP(A433,Declarations!$A$3:$H$10,6,0),0))</f>
        <v/>
      </c>
      <c r="D433" s="57" t="str">
        <f>IF(A433="","",VLOOKUP($A$426,Declarations!$A$45:$Y$73,VLOOKUP(A433,Declarations!$A$3:$H$10,7,0),0))</f>
        <v/>
      </c>
      <c r="E433" s="56" t="str">
        <f>IF(A433="","",VLOOKUP(A433,Declarations!$A$3:$H$10,2,0))</f>
        <v/>
      </c>
      <c r="F433" s="79"/>
      <c r="G433" s="80">
        <v>2</v>
      </c>
      <c r="H433" s="60"/>
      <c r="I433" s="44" t="str">
        <f t="shared" si="46"/>
        <v/>
      </c>
      <c r="J433" s="44" t="str">
        <f t="shared" si="46"/>
        <v/>
      </c>
      <c r="K433" s="44" t="str">
        <f t="shared" si="46"/>
        <v/>
      </c>
      <c r="L433" s="44" t="str">
        <f t="shared" si="46"/>
        <v/>
      </c>
      <c r="M433" s="44" t="str">
        <f t="shared" si="46"/>
        <v/>
      </c>
      <c r="N433" s="44" t="str">
        <f t="shared" si="46"/>
        <v/>
      </c>
      <c r="O433" s="44" t="str">
        <f t="shared" si="46"/>
        <v/>
      </c>
      <c r="P433" s="44" t="str">
        <f t="shared" si="46"/>
        <v/>
      </c>
      <c r="Q433" s="53"/>
    </row>
    <row r="434" spans="1:17" ht="14.85" customHeight="1">
      <c r="A434" s="77"/>
      <c r="B434" s="78" t="s">
        <v>92</v>
      </c>
      <c r="C434" s="56" t="str">
        <f>IF(A434="","",VLOOKUP($A$426,Declarations!$A$45:$Y$73,VLOOKUP(A434,Declarations!$A$3:$H$10,6,0),0))</f>
        <v/>
      </c>
      <c r="D434" s="57" t="str">
        <f>IF(A434="","",VLOOKUP($A$426,Declarations!$A$45:$Y$73,VLOOKUP(A434,Declarations!$A$3:$H$10,7,0),0))</f>
        <v/>
      </c>
      <c r="E434" s="56" t="str">
        <f>IF(A434="","",VLOOKUP(A434,Declarations!$A$3:$H$10,2,0))</f>
        <v/>
      </c>
      <c r="F434" s="79"/>
      <c r="G434" s="80">
        <v>1</v>
      </c>
      <c r="H434" s="60"/>
      <c r="I434" s="44" t="str">
        <f t="shared" si="46"/>
        <v/>
      </c>
      <c r="J434" s="44" t="str">
        <f t="shared" si="46"/>
        <v/>
      </c>
      <c r="K434" s="44" t="str">
        <f t="shared" si="46"/>
        <v/>
      </c>
      <c r="L434" s="44" t="str">
        <f t="shared" si="46"/>
        <v/>
      </c>
      <c r="M434" s="44" t="str">
        <f t="shared" si="46"/>
        <v/>
      </c>
      <c r="N434" s="44" t="str">
        <f t="shared" si="46"/>
        <v/>
      </c>
      <c r="O434" s="44" t="str">
        <f t="shared" si="46"/>
        <v/>
      </c>
      <c r="P434" s="44" t="str">
        <f t="shared" si="46"/>
        <v/>
      </c>
      <c r="Q434" s="53">
        <f>36-SUM(I427:P434)</f>
        <v>6</v>
      </c>
    </row>
    <row r="435" spans="1:17" ht="14.85" customHeight="1">
      <c r="A435" s="61" t="s">
        <v>71</v>
      </c>
      <c r="B435" s="62"/>
      <c r="C435" s="62" t="s">
        <v>142</v>
      </c>
      <c r="D435" s="66"/>
      <c r="E435" s="66"/>
      <c r="F435" s="68"/>
      <c r="G435" s="66"/>
      <c r="H435" s="32"/>
      <c r="I435" s="75"/>
      <c r="J435" s="75"/>
      <c r="K435" s="75"/>
      <c r="L435" s="76"/>
      <c r="M435" s="53"/>
      <c r="N435" s="53"/>
      <c r="O435" s="53"/>
      <c r="P435" s="53"/>
      <c r="Q435" s="53"/>
    </row>
    <row r="436" spans="1:17" ht="14.85" customHeight="1">
      <c r="A436" s="77">
        <v>2</v>
      </c>
      <c r="B436" s="78" t="s">
        <v>85</v>
      </c>
      <c r="C436" s="56" t="str">
        <f>IF(A436="","",VLOOKUP($A$435,Declarations!$A$45:$Y$73,VLOOKUP(A436,Declarations!$A$3:$H$10,6,0),0))</f>
        <v>Fiona Bishop</v>
      </c>
      <c r="D436" s="57" t="str">
        <f>IF(A436="","",VLOOKUP($A$435,Declarations!$A$45:$Y$73,VLOOKUP(A436,Declarations!$A$3:$H$10,7,0),0))</f>
        <v>W60</v>
      </c>
      <c r="E436" s="56" t="str">
        <f>IF(A436="","",VLOOKUP(A436,Declarations!$A$3:$H$10,2,0))</f>
        <v>British Airways</v>
      </c>
      <c r="F436" s="79" t="s">
        <v>561</v>
      </c>
      <c r="G436" s="80">
        <v>8</v>
      </c>
      <c r="H436" s="60"/>
      <c r="I436" s="44">
        <f t="shared" ref="I436:P443" si="47">IF($A436="","",IF($A436=I$12,$G436,""))</f>
        <v>8</v>
      </c>
      <c r="J436" s="44" t="str">
        <f t="shared" si="47"/>
        <v/>
      </c>
      <c r="K436" s="44" t="str">
        <f t="shared" si="47"/>
        <v/>
      </c>
      <c r="L436" s="44" t="str">
        <f t="shared" si="47"/>
        <v/>
      </c>
      <c r="M436" s="44" t="str">
        <f t="shared" si="47"/>
        <v/>
      </c>
      <c r="N436" s="44" t="str">
        <f t="shared" si="47"/>
        <v/>
      </c>
      <c r="O436" s="44" t="str">
        <f t="shared" si="47"/>
        <v/>
      </c>
      <c r="P436" s="44" t="str">
        <f t="shared" si="47"/>
        <v/>
      </c>
      <c r="Q436" s="53"/>
    </row>
    <row r="437" spans="1:17" ht="14.85" customHeight="1">
      <c r="A437" s="77">
        <v>5</v>
      </c>
      <c r="B437" s="78" t="s">
        <v>86</v>
      </c>
      <c r="C437" s="56" t="str">
        <f>IF(A437="","",VLOOKUP($A$435,Declarations!$A$45:$Y$73,VLOOKUP(A437,Declarations!$A$3:$H$10,6,0),0))</f>
        <v>Christine Heemskerk</v>
      </c>
      <c r="D437" s="57" t="str">
        <f>IF(A437="","",VLOOKUP($A$435,Declarations!$A$45:$Y$73,VLOOKUP(A437,Declarations!$A$3:$H$10,7,0),0))</f>
        <v>W60</v>
      </c>
      <c r="E437" s="56" t="str">
        <f>IF(A437="","",VLOOKUP(A437,Declarations!$A$3:$H$10,2,0))</f>
        <v>Hillingdon</v>
      </c>
      <c r="F437" s="79" t="s">
        <v>565</v>
      </c>
      <c r="G437" s="80">
        <v>7</v>
      </c>
      <c r="H437" s="60"/>
      <c r="I437" s="44" t="str">
        <f t="shared" si="47"/>
        <v/>
      </c>
      <c r="J437" s="44" t="str">
        <f t="shared" si="47"/>
        <v/>
      </c>
      <c r="K437" s="44" t="str">
        <f t="shared" si="47"/>
        <v/>
      </c>
      <c r="L437" s="44">
        <f t="shared" si="47"/>
        <v>7</v>
      </c>
      <c r="M437" s="44" t="str">
        <f t="shared" si="47"/>
        <v/>
      </c>
      <c r="N437" s="44" t="str">
        <f t="shared" si="47"/>
        <v/>
      </c>
      <c r="O437" s="44" t="str">
        <f t="shared" si="47"/>
        <v/>
      </c>
      <c r="P437" s="44" t="str">
        <f t="shared" si="47"/>
        <v/>
      </c>
      <c r="Q437" s="53"/>
    </row>
    <row r="438" spans="1:17" ht="14.85" customHeight="1">
      <c r="A438" s="77">
        <v>8</v>
      </c>
      <c r="B438" s="78" t="s">
        <v>87</v>
      </c>
      <c r="C438" s="56" t="str">
        <f>IF(A438="","",VLOOKUP($A$435,Declarations!$A$45:$Y$73,VLOOKUP(A438,Declarations!$A$3:$H$10,6,0),0))</f>
        <v>Phil Kelvin</v>
      </c>
      <c r="D438" s="57" t="str">
        <f>IF(A438="","",VLOOKUP($A$435,Declarations!$A$45:$Y$73,VLOOKUP(A438,Declarations!$A$3:$H$10,7,0),0))</f>
        <v>W70</v>
      </c>
      <c r="E438" s="56" t="str">
        <f>IF(A438="","",VLOOKUP(A438,Declarations!$A$3:$H$10,2,0))</f>
        <v>Serpentine</v>
      </c>
      <c r="F438" s="79" t="s">
        <v>580</v>
      </c>
      <c r="G438" s="80">
        <v>6</v>
      </c>
      <c r="H438" s="60"/>
      <c r="I438" s="44" t="str">
        <f t="shared" si="47"/>
        <v/>
      </c>
      <c r="J438" s="44" t="str">
        <f t="shared" si="47"/>
        <v/>
      </c>
      <c r="K438" s="44" t="str">
        <f t="shared" si="47"/>
        <v/>
      </c>
      <c r="L438" s="44" t="str">
        <f t="shared" si="47"/>
        <v/>
      </c>
      <c r="M438" s="44" t="str">
        <f t="shared" si="47"/>
        <v/>
      </c>
      <c r="N438" s="44" t="str">
        <f t="shared" si="47"/>
        <v/>
      </c>
      <c r="O438" s="44">
        <f t="shared" si="47"/>
        <v>6</v>
      </c>
      <c r="P438" s="44" t="str">
        <f t="shared" si="47"/>
        <v/>
      </c>
      <c r="Q438" s="53"/>
    </row>
    <row r="439" spans="1:17" ht="14.85" customHeight="1">
      <c r="A439" s="77">
        <v>6</v>
      </c>
      <c r="B439" s="78" t="s">
        <v>88</v>
      </c>
      <c r="C439" s="56" t="str">
        <f>IF(A439="","",VLOOKUP($A$435,Declarations!$A$45:$Y$73,VLOOKUP(A439,Declarations!$A$3:$H$10,6,0),0))</f>
        <v>Jasia Zimmermann</v>
      </c>
      <c r="D439" s="57" t="str">
        <f>IF(A439="","",VLOOKUP($A$435,Declarations!$A$45:$Y$73,VLOOKUP(A439,Declarations!$A$3:$H$10,7,0),0))</f>
        <v>W60</v>
      </c>
      <c r="E439" s="56" t="str">
        <f>IF(A439="","",VLOOKUP(A439,Declarations!$A$3:$H$10,2,0))</f>
        <v>Metros</v>
      </c>
      <c r="F439" s="79" t="s">
        <v>581</v>
      </c>
      <c r="G439" s="80">
        <v>5</v>
      </c>
      <c r="H439" s="60"/>
      <c r="I439" s="44" t="str">
        <f t="shared" si="47"/>
        <v/>
      </c>
      <c r="J439" s="44" t="str">
        <f t="shared" si="47"/>
        <v/>
      </c>
      <c r="K439" s="44" t="str">
        <f t="shared" si="47"/>
        <v/>
      </c>
      <c r="L439" s="44" t="str">
        <f t="shared" si="47"/>
        <v/>
      </c>
      <c r="M439" s="44">
        <f t="shared" si="47"/>
        <v>5</v>
      </c>
      <c r="N439" s="44" t="str">
        <f t="shared" si="47"/>
        <v/>
      </c>
      <c r="O439" s="44" t="str">
        <f t="shared" si="47"/>
        <v/>
      </c>
      <c r="P439" s="44" t="str">
        <f t="shared" si="47"/>
        <v/>
      </c>
      <c r="Q439" s="53"/>
    </row>
    <row r="440" spans="1:17" ht="14.85" customHeight="1">
      <c r="A440" s="77">
        <v>3</v>
      </c>
      <c r="B440" s="78" t="s">
        <v>89</v>
      </c>
      <c r="C440" s="56" t="str">
        <f>IF(A440="","",VLOOKUP($A$435,Declarations!$A$45:$Y$73,VLOOKUP(A440,Declarations!$A$3:$H$10,6,0),0))</f>
        <v>Dorothy Green</v>
      </c>
      <c r="D440" s="57" t="str">
        <f>IF(A440="","",VLOOKUP($A$435,Declarations!$A$45:$Y$73,VLOOKUP(A440,Declarations!$A$3:$H$10,7,0),0))</f>
        <v>W70</v>
      </c>
      <c r="E440" s="56" t="str">
        <f>IF(A440="","",VLOOKUP(A440,Declarations!$A$3:$H$10,2,0))</f>
        <v xml:space="preserve">Ealing Southall &amp; Middlesex </v>
      </c>
      <c r="F440" s="79" t="s">
        <v>582</v>
      </c>
      <c r="G440" s="80">
        <v>4</v>
      </c>
      <c r="H440" s="60"/>
      <c r="I440" s="44" t="str">
        <f t="shared" si="47"/>
        <v/>
      </c>
      <c r="J440" s="44">
        <f t="shared" si="47"/>
        <v>4</v>
      </c>
      <c r="K440" s="44" t="str">
        <f t="shared" si="47"/>
        <v/>
      </c>
      <c r="L440" s="44" t="str">
        <f t="shared" si="47"/>
        <v/>
      </c>
      <c r="M440" s="44" t="str">
        <f t="shared" si="47"/>
        <v/>
      </c>
      <c r="N440" s="44" t="str">
        <f t="shared" si="47"/>
        <v/>
      </c>
      <c r="O440" s="44" t="str">
        <f t="shared" si="47"/>
        <v/>
      </c>
      <c r="P440" s="44" t="str">
        <f t="shared" si="47"/>
        <v/>
      </c>
      <c r="Q440" s="53"/>
    </row>
    <row r="441" spans="1:17" ht="14.85" customHeight="1">
      <c r="A441" s="77"/>
      <c r="B441" s="78" t="s">
        <v>90</v>
      </c>
      <c r="C441" s="56" t="str">
        <f>IF(A441="","",VLOOKUP($A$435,Declarations!$A$45:$Y$73,VLOOKUP(A441,Declarations!$A$3:$H$10,6,0),0))</f>
        <v/>
      </c>
      <c r="D441" s="57" t="str">
        <f>IF(A441="","",VLOOKUP($A$435,Declarations!$A$45:$Y$73,VLOOKUP(A441,Declarations!$A$3:$H$10,7,0),0))</f>
        <v/>
      </c>
      <c r="E441" s="56" t="str">
        <f>IF(A441="","",VLOOKUP(A441,Declarations!$A$3:$H$10,2,0))</f>
        <v/>
      </c>
      <c r="F441" s="79"/>
      <c r="G441" s="80">
        <v>3</v>
      </c>
      <c r="H441" s="60"/>
      <c r="I441" s="44" t="str">
        <f t="shared" si="47"/>
        <v/>
      </c>
      <c r="J441" s="44" t="str">
        <f t="shared" si="47"/>
        <v/>
      </c>
      <c r="K441" s="44" t="str">
        <f t="shared" si="47"/>
        <v/>
      </c>
      <c r="L441" s="44" t="str">
        <f t="shared" si="47"/>
        <v/>
      </c>
      <c r="M441" s="44" t="str">
        <f t="shared" si="47"/>
        <v/>
      </c>
      <c r="N441" s="44" t="str">
        <f t="shared" si="47"/>
        <v/>
      </c>
      <c r="O441" s="44" t="str">
        <f t="shared" si="47"/>
        <v/>
      </c>
      <c r="P441" s="44" t="str">
        <f t="shared" si="47"/>
        <v/>
      </c>
      <c r="Q441" s="53"/>
    </row>
    <row r="442" spans="1:17" ht="14.85" customHeight="1">
      <c r="A442" s="77"/>
      <c r="B442" s="78" t="s">
        <v>91</v>
      </c>
      <c r="C442" s="56" t="str">
        <f>IF(A442="","",VLOOKUP($A$435,Declarations!$A$45:$Y$73,VLOOKUP(A442,Declarations!$A$3:$H$10,6,0),0))</f>
        <v/>
      </c>
      <c r="D442" s="57" t="str">
        <f>IF(A442="","",VLOOKUP($A$435,Declarations!$A$45:$Y$73,VLOOKUP(A442,Declarations!$A$3:$H$10,7,0),0))</f>
        <v/>
      </c>
      <c r="E442" s="56" t="str">
        <f>IF(A442="","",VLOOKUP(A442,Declarations!$A$3:$H$10,2,0))</f>
        <v/>
      </c>
      <c r="F442" s="79"/>
      <c r="G442" s="80">
        <v>2</v>
      </c>
      <c r="H442" s="60"/>
      <c r="I442" s="44" t="str">
        <f t="shared" si="47"/>
        <v/>
      </c>
      <c r="J442" s="44" t="str">
        <f t="shared" si="47"/>
        <v/>
      </c>
      <c r="K442" s="44" t="str">
        <f t="shared" si="47"/>
        <v/>
      </c>
      <c r="L442" s="44" t="str">
        <f t="shared" si="47"/>
        <v/>
      </c>
      <c r="M442" s="44" t="str">
        <f t="shared" si="47"/>
        <v/>
      </c>
      <c r="N442" s="44" t="str">
        <f t="shared" si="47"/>
        <v/>
      </c>
      <c r="O442" s="44" t="str">
        <f t="shared" si="47"/>
        <v/>
      </c>
      <c r="P442" s="44" t="str">
        <f t="shared" si="47"/>
        <v/>
      </c>
      <c r="Q442" s="53"/>
    </row>
    <row r="443" spans="1:17" ht="14.85" customHeight="1">
      <c r="A443" s="77"/>
      <c r="B443" s="78" t="s">
        <v>92</v>
      </c>
      <c r="C443" s="56" t="str">
        <f>IF(A443="","",VLOOKUP($A$435,Declarations!$A$45:$Y$73,VLOOKUP(A443,Declarations!$A$3:$H$10,6,0),0))</f>
        <v/>
      </c>
      <c r="D443" s="57" t="str">
        <f>IF(A443="","",VLOOKUP($A$435,Declarations!$A$45:$Y$73,VLOOKUP(A443,Declarations!$A$3:$H$10,7,0),0))</f>
        <v/>
      </c>
      <c r="E443" s="56" t="str">
        <f>IF(A443="","",VLOOKUP(A443,Declarations!$A$3:$H$10,2,0))</f>
        <v/>
      </c>
      <c r="F443" s="79"/>
      <c r="G443" s="80">
        <v>1</v>
      </c>
      <c r="H443" s="60"/>
      <c r="I443" s="44" t="str">
        <f t="shared" si="47"/>
        <v/>
      </c>
      <c r="J443" s="44" t="str">
        <f t="shared" si="47"/>
        <v/>
      </c>
      <c r="K443" s="44" t="str">
        <f t="shared" si="47"/>
        <v/>
      </c>
      <c r="L443" s="44" t="str">
        <f t="shared" si="47"/>
        <v/>
      </c>
      <c r="M443" s="44" t="str">
        <f t="shared" si="47"/>
        <v/>
      </c>
      <c r="N443" s="44" t="str">
        <f t="shared" si="47"/>
        <v/>
      </c>
      <c r="O443" s="44" t="str">
        <f t="shared" si="47"/>
        <v/>
      </c>
      <c r="P443" s="44" t="str">
        <f t="shared" si="47"/>
        <v/>
      </c>
      <c r="Q443" s="53">
        <f>36-SUM(I436:P443)</f>
        <v>6</v>
      </c>
    </row>
    <row r="444" spans="1:17" ht="14.85" customHeight="1">
      <c r="A444" s="61" t="s">
        <v>72</v>
      </c>
      <c r="B444" s="62"/>
      <c r="C444" s="62" t="s">
        <v>143</v>
      </c>
      <c r="D444" s="66"/>
      <c r="E444" s="66"/>
      <c r="F444" s="68"/>
      <c r="G444" s="66"/>
      <c r="H444" s="32"/>
      <c r="I444" s="75"/>
      <c r="J444" s="75"/>
      <c r="K444" s="75"/>
      <c r="L444" s="76"/>
      <c r="M444" s="53"/>
      <c r="N444" s="53"/>
      <c r="O444" s="53"/>
      <c r="P444" s="53"/>
      <c r="Q444" s="53"/>
    </row>
    <row r="445" spans="1:17" ht="14.85" customHeight="1">
      <c r="A445" s="77">
        <v>4</v>
      </c>
      <c r="B445" s="78" t="s">
        <v>85</v>
      </c>
      <c r="C445" s="56" t="str">
        <f>IF(A445="","",VLOOKUP($A$444,Declarations!$A$45:$Y$73,VLOOKUP(A445,Declarations!$A$3:$H$10,6,0),0))</f>
        <v>Nikki Sturzaker</v>
      </c>
      <c r="D445" s="57" t="str">
        <f>IF(A445="","",VLOOKUP($A$444,Declarations!$A$45:$Y$73,VLOOKUP(A445,Declarations!$A$3:$H$10,7,0),0))</f>
        <v>W45</v>
      </c>
      <c r="E445" s="56" t="str">
        <f>IF(A445="","",VLOOKUP(A445,Declarations!$A$3:$H$10,2,0))</f>
        <v>Herne Hill Harriers</v>
      </c>
      <c r="F445" s="79" t="s">
        <v>509</v>
      </c>
      <c r="G445" s="80">
        <v>8</v>
      </c>
      <c r="H445" s="60"/>
      <c r="I445" s="44" t="str">
        <f t="shared" ref="I445:P452" si="48">IF($A445="","",IF($A445=I$12,$G445,""))</f>
        <v/>
      </c>
      <c r="J445" s="44" t="str">
        <f t="shared" si="48"/>
        <v/>
      </c>
      <c r="K445" s="44">
        <f t="shared" si="48"/>
        <v>8</v>
      </c>
      <c r="L445" s="44" t="str">
        <f t="shared" si="48"/>
        <v/>
      </c>
      <c r="M445" s="44" t="str">
        <f t="shared" si="48"/>
        <v/>
      </c>
      <c r="N445" s="44" t="str">
        <f t="shared" si="48"/>
        <v/>
      </c>
      <c r="O445" s="44" t="str">
        <f t="shared" si="48"/>
        <v/>
      </c>
      <c r="P445" s="44" t="str">
        <f t="shared" si="48"/>
        <v/>
      </c>
      <c r="Q445" s="53"/>
    </row>
    <row r="446" spans="1:17" ht="14.85" customHeight="1">
      <c r="A446" s="77">
        <v>9</v>
      </c>
      <c r="B446" s="78" t="s">
        <v>86</v>
      </c>
      <c r="C446" s="56" t="str">
        <f>IF(A446="","",VLOOKUP($A$444,Declarations!$A$45:$Y$73,VLOOKUP(A446,Declarations!$A$3:$H$10,6,0),0))</f>
        <v>Sam Brewer</v>
      </c>
      <c r="D446" s="57" t="str">
        <f>IF(A446="","",VLOOKUP($A$444,Declarations!$A$45:$Y$73,VLOOKUP(A446,Declarations!$A$3:$H$10,7,0),0))</f>
        <v>W35</v>
      </c>
      <c r="E446" s="56" t="str">
        <f>IF(A446="","",VLOOKUP(A446,Declarations!$A$3:$H$10,2,0))</f>
        <v>Thames Valley Harriers</v>
      </c>
      <c r="F446" s="79" t="s">
        <v>510</v>
      </c>
      <c r="G446" s="80">
        <v>7</v>
      </c>
      <c r="H446" s="60"/>
      <c r="I446" s="44" t="str">
        <f t="shared" si="48"/>
        <v/>
      </c>
      <c r="J446" s="44" t="str">
        <f t="shared" si="48"/>
        <v/>
      </c>
      <c r="K446" s="44" t="str">
        <f t="shared" si="48"/>
        <v/>
      </c>
      <c r="L446" s="44" t="str">
        <f t="shared" si="48"/>
        <v/>
      </c>
      <c r="M446" s="44" t="str">
        <f t="shared" si="48"/>
        <v/>
      </c>
      <c r="N446" s="44" t="str">
        <f t="shared" si="48"/>
        <v/>
      </c>
      <c r="O446" s="44" t="str">
        <f t="shared" si="48"/>
        <v/>
      </c>
      <c r="P446" s="44">
        <f t="shared" si="48"/>
        <v>7</v>
      </c>
      <c r="Q446" s="53"/>
    </row>
    <row r="447" spans="1:17" ht="14.85" customHeight="1">
      <c r="A447" s="77">
        <v>8</v>
      </c>
      <c r="B447" s="78" t="s">
        <v>87</v>
      </c>
      <c r="C447" s="56" t="str">
        <f>IF(A447="","",VLOOKUP($A$444,Declarations!$A$45:$Y$73,VLOOKUP(A447,Declarations!$A$3:$H$10,6,0),0))</f>
        <v>Mary Davies</v>
      </c>
      <c r="D447" s="57" t="str">
        <f>IF(A447="","",VLOOKUP($A$444,Declarations!$A$45:$Y$73,VLOOKUP(A447,Declarations!$A$3:$H$10,7,0),0))</f>
        <v>W45</v>
      </c>
      <c r="E447" s="56" t="str">
        <f>IF(A447="","",VLOOKUP(A447,Declarations!$A$3:$H$10,2,0))</f>
        <v>Serpentine</v>
      </c>
      <c r="F447" s="79" t="s">
        <v>511</v>
      </c>
      <c r="G447" s="80">
        <v>6</v>
      </c>
      <c r="H447" s="60"/>
      <c r="I447" s="44" t="str">
        <f t="shared" si="48"/>
        <v/>
      </c>
      <c r="J447" s="44" t="str">
        <f t="shared" si="48"/>
        <v/>
      </c>
      <c r="K447" s="44" t="str">
        <f t="shared" si="48"/>
        <v/>
      </c>
      <c r="L447" s="44" t="str">
        <f t="shared" si="48"/>
        <v/>
      </c>
      <c r="M447" s="44" t="str">
        <f t="shared" si="48"/>
        <v/>
      </c>
      <c r="N447" s="44" t="str">
        <f t="shared" si="48"/>
        <v/>
      </c>
      <c r="O447" s="44">
        <f t="shared" si="48"/>
        <v>6</v>
      </c>
      <c r="P447" s="44" t="str">
        <f t="shared" si="48"/>
        <v/>
      </c>
      <c r="Q447" s="53"/>
    </row>
    <row r="448" spans="1:17" ht="14.85" customHeight="1">
      <c r="A448" s="77">
        <v>5</v>
      </c>
      <c r="B448" s="78" t="s">
        <v>88</v>
      </c>
      <c r="C448" s="56" t="str">
        <f>IF(A448="","",VLOOKUP($A$444,Declarations!$A$45:$Y$73,VLOOKUP(A448,Declarations!$A$3:$H$10,6,0),0))</f>
        <v>Lucy Duncan</v>
      </c>
      <c r="D448" s="57" t="str">
        <f>IF(A448="","",VLOOKUP($A$444,Declarations!$A$45:$Y$73,VLOOKUP(A448,Declarations!$A$3:$H$10,7,0),0))</f>
        <v>W45</v>
      </c>
      <c r="E448" s="56" t="str">
        <f>IF(A448="","",VLOOKUP(A448,Declarations!$A$3:$H$10,2,0))</f>
        <v>Hillingdon</v>
      </c>
      <c r="F448" s="79" t="s">
        <v>514</v>
      </c>
      <c r="G448" s="80">
        <v>5</v>
      </c>
      <c r="H448" s="60"/>
      <c r="I448" s="44" t="str">
        <f t="shared" si="48"/>
        <v/>
      </c>
      <c r="J448" s="44" t="str">
        <f t="shared" si="48"/>
        <v/>
      </c>
      <c r="K448" s="44" t="str">
        <f t="shared" si="48"/>
        <v/>
      </c>
      <c r="L448" s="44">
        <f t="shared" si="48"/>
        <v>5</v>
      </c>
      <c r="M448" s="44" t="str">
        <f t="shared" si="48"/>
        <v/>
      </c>
      <c r="N448" s="44" t="str">
        <f t="shared" si="48"/>
        <v/>
      </c>
      <c r="O448" s="44" t="str">
        <f t="shared" si="48"/>
        <v/>
      </c>
      <c r="P448" s="44" t="str">
        <f t="shared" si="48"/>
        <v/>
      </c>
      <c r="Q448" s="53"/>
    </row>
    <row r="449" spans="1:17" ht="14.85" customHeight="1">
      <c r="A449" s="77">
        <v>7</v>
      </c>
      <c r="B449" s="78" t="s">
        <v>89</v>
      </c>
      <c r="C449" s="56" t="str">
        <f>IF(A449="","",VLOOKUP($A$444,Declarations!$A$45:$Y$73,VLOOKUP(A449,Declarations!$A$3:$H$10,6,0),0))</f>
        <v>Fade Solanke-Mitterer</v>
      </c>
      <c r="D449" s="57" t="str">
        <f>IF(A449="","",VLOOKUP($A$444,Declarations!$A$45:$Y$73,VLOOKUP(A449,Declarations!$A$3:$H$10,7,0),0))</f>
        <v>W45</v>
      </c>
      <c r="E449" s="56" t="str">
        <f>IF(A449="","",VLOOKUP(A449,Declarations!$A$3:$H$10,2,0))</f>
        <v>Ealing Eagles</v>
      </c>
      <c r="F449" s="79" t="s">
        <v>477</v>
      </c>
      <c r="G449" s="80">
        <v>4</v>
      </c>
      <c r="H449" s="60"/>
      <c r="I449" s="44" t="str">
        <f t="shared" si="48"/>
        <v/>
      </c>
      <c r="J449" s="44" t="str">
        <f t="shared" si="48"/>
        <v/>
      </c>
      <c r="K449" s="44" t="str">
        <f t="shared" si="48"/>
        <v/>
      </c>
      <c r="L449" s="44" t="str">
        <f t="shared" si="48"/>
        <v/>
      </c>
      <c r="M449" s="44" t="str">
        <f t="shared" si="48"/>
        <v/>
      </c>
      <c r="N449" s="44">
        <f t="shared" si="48"/>
        <v>4</v>
      </c>
      <c r="O449" s="44" t="str">
        <f t="shared" si="48"/>
        <v/>
      </c>
      <c r="P449" s="44" t="str">
        <f t="shared" si="48"/>
        <v/>
      </c>
      <c r="Q449" s="53"/>
    </row>
    <row r="450" spans="1:17" ht="14.85" customHeight="1">
      <c r="A450" s="77">
        <v>6</v>
      </c>
      <c r="B450" s="78" t="s">
        <v>90</v>
      </c>
      <c r="C450" s="56" t="str">
        <f>IF(A450="","",VLOOKUP($A$444,Declarations!$A$45:$Y$73,VLOOKUP(A450,Declarations!$A$3:$H$10,6,0),0))</f>
        <v>Jenny O'Sullivan</v>
      </c>
      <c r="D450" s="57" t="str">
        <f>IF(A450="","",VLOOKUP($A$444,Declarations!$A$45:$Y$73,VLOOKUP(A450,Declarations!$A$3:$H$10,7,0),0))</f>
        <v>W45</v>
      </c>
      <c r="E450" s="56" t="str">
        <f>IF(A450="","",VLOOKUP(A450,Declarations!$A$3:$H$10,2,0))</f>
        <v>Metros</v>
      </c>
      <c r="F450" s="79" t="s">
        <v>518</v>
      </c>
      <c r="G450" s="80">
        <v>3</v>
      </c>
      <c r="H450" s="60"/>
      <c r="I450" s="44" t="str">
        <f t="shared" si="48"/>
        <v/>
      </c>
      <c r="J450" s="44" t="str">
        <f t="shared" si="48"/>
        <v/>
      </c>
      <c r="K450" s="44" t="str">
        <f t="shared" si="48"/>
        <v/>
      </c>
      <c r="L450" s="44" t="str">
        <f t="shared" si="48"/>
        <v/>
      </c>
      <c r="M450" s="44">
        <f t="shared" si="48"/>
        <v>3</v>
      </c>
      <c r="N450" s="44" t="str">
        <f t="shared" si="48"/>
        <v/>
      </c>
      <c r="O450" s="44" t="str">
        <f t="shared" si="48"/>
        <v/>
      </c>
      <c r="P450" s="44" t="str">
        <f t="shared" si="48"/>
        <v/>
      </c>
      <c r="Q450" s="53"/>
    </row>
    <row r="451" spans="1:17" ht="14.85" customHeight="1">
      <c r="A451" s="77"/>
      <c r="B451" s="78" t="s">
        <v>91</v>
      </c>
      <c r="C451" s="56" t="str">
        <f>IF(A451="","",VLOOKUP($A$444,Declarations!$A$45:$Y$73,VLOOKUP(A451,Declarations!$A$3:$H$10,6,0),0))</f>
        <v/>
      </c>
      <c r="D451" s="57" t="str">
        <f>IF(A451="","",VLOOKUP($A$444,Declarations!$A$45:$Y$73,VLOOKUP(A451,Declarations!$A$3:$H$10,7,0),0))</f>
        <v/>
      </c>
      <c r="E451" s="56" t="str">
        <f>IF(A451="","",VLOOKUP(A451,Declarations!$A$3:$H$10,2,0))</f>
        <v/>
      </c>
      <c r="F451" s="79"/>
      <c r="G451" s="80">
        <v>2</v>
      </c>
      <c r="H451" s="60"/>
      <c r="I451" s="44" t="str">
        <f t="shared" si="48"/>
        <v/>
      </c>
      <c r="J451" s="44" t="str">
        <f t="shared" si="48"/>
        <v/>
      </c>
      <c r="K451" s="44" t="str">
        <f t="shared" si="48"/>
        <v/>
      </c>
      <c r="L451" s="44" t="str">
        <f t="shared" si="48"/>
        <v/>
      </c>
      <c r="M451" s="44" t="str">
        <f t="shared" si="48"/>
        <v/>
      </c>
      <c r="N451" s="44" t="str">
        <f t="shared" si="48"/>
        <v/>
      </c>
      <c r="O451" s="44" t="str">
        <f t="shared" si="48"/>
        <v/>
      </c>
      <c r="P451" s="44" t="str">
        <f t="shared" si="48"/>
        <v/>
      </c>
      <c r="Q451" s="53"/>
    </row>
    <row r="452" spans="1:17" ht="14.85" customHeight="1">
      <c r="A452" s="77"/>
      <c r="B452" s="78" t="s">
        <v>92</v>
      </c>
      <c r="C452" s="56" t="str">
        <f>IF(A452="","",VLOOKUP($A$444,Declarations!$A$45:$Y$73,VLOOKUP(A452,Declarations!$A$3:$H$10,6,0),0))</f>
        <v/>
      </c>
      <c r="D452" s="57" t="str">
        <f>IF(A452="","",VLOOKUP($A$444,Declarations!$A$45:$Y$73,VLOOKUP(A452,Declarations!$A$3:$H$10,7,0),0))</f>
        <v/>
      </c>
      <c r="E452" s="56" t="str">
        <f>IF(A452="","",VLOOKUP(A452,Declarations!$A$3:$H$10,2,0))</f>
        <v/>
      </c>
      <c r="F452" s="79"/>
      <c r="G452" s="80">
        <v>1</v>
      </c>
      <c r="H452" s="60"/>
      <c r="I452" s="44" t="str">
        <f t="shared" si="48"/>
        <v/>
      </c>
      <c r="J452" s="44" t="str">
        <f t="shared" si="48"/>
        <v/>
      </c>
      <c r="K452" s="44" t="str">
        <f t="shared" si="48"/>
        <v/>
      </c>
      <c r="L452" s="44" t="str">
        <f t="shared" si="48"/>
        <v/>
      </c>
      <c r="M452" s="44" t="str">
        <f t="shared" si="48"/>
        <v/>
      </c>
      <c r="N452" s="44" t="str">
        <f t="shared" si="48"/>
        <v/>
      </c>
      <c r="O452" s="44" t="str">
        <f t="shared" si="48"/>
        <v/>
      </c>
      <c r="P452" s="44" t="str">
        <f t="shared" si="48"/>
        <v/>
      </c>
      <c r="Q452" s="53">
        <f>36-SUM(I445:P452)</f>
        <v>3</v>
      </c>
    </row>
    <row r="453" spans="1:17" ht="14.85" customHeight="1">
      <c r="A453" s="61" t="s">
        <v>73</v>
      </c>
      <c r="B453" s="62"/>
      <c r="C453" s="62" t="s">
        <v>144</v>
      </c>
      <c r="D453" s="66"/>
      <c r="E453" s="66"/>
      <c r="F453" s="68"/>
      <c r="G453" s="66"/>
      <c r="H453" s="32"/>
      <c r="I453" s="75"/>
      <c r="J453" s="75"/>
      <c r="K453" s="75"/>
      <c r="L453" s="76"/>
      <c r="M453" s="53"/>
      <c r="N453" s="53"/>
      <c r="O453" s="53"/>
      <c r="P453" s="53"/>
      <c r="Q453" s="53"/>
    </row>
    <row r="454" spans="1:17" ht="14.85" customHeight="1">
      <c r="A454" s="77">
        <v>4</v>
      </c>
      <c r="B454" s="78" t="s">
        <v>85</v>
      </c>
      <c r="C454" s="56" t="str">
        <f>IF(A454="","",VLOOKUP($A$453,Declarations!$A$45:$Y$73,VLOOKUP(A454,Declarations!$A$3:$H$10,6,0),0))</f>
        <v>Sharon St Luce</v>
      </c>
      <c r="D454" s="57" t="str">
        <f>IF(A454="","",VLOOKUP($A$453,Declarations!$A$45:$Y$73,VLOOKUP(A454,Declarations!$A$3:$H$10,7,0),0))</f>
        <v>W60</v>
      </c>
      <c r="E454" s="56" t="str">
        <f>IF(A454="","",VLOOKUP(A454,Declarations!$A$3:$H$10,2,0))</f>
        <v>Herne Hill Harriers</v>
      </c>
      <c r="F454" s="79" t="s">
        <v>507</v>
      </c>
      <c r="G454" s="80">
        <v>8</v>
      </c>
      <c r="H454" s="60"/>
      <c r="I454" s="44" t="str">
        <f t="shared" ref="I454:P461" si="49">IF($A454="","",IF($A454=I$12,$G454,""))</f>
        <v/>
      </c>
      <c r="J454" s="44" t="str">
        <f t="shared" si="49"/>
        <v/>
      </c>
      <c r="K454" s="44">
        <f t="shared" si="49"/>
        <v>8</v>
      </c>
      <c r="L454" s="44" t="str">
        <f t="shared" si="49"/>
        <v/>
      </c>
      <c r="M454" s="44" t="str">
        <f t="shared" si="49"/>
        <v/>
      </c>
      <c r="N454" s="44" t="str">
        <f t="shared" si="49"/>
        <v/>
      </c>
      <c r="O454" s="44" t="str">
        <f t="shared" si="49"/>
        <v/>
      </c>
      <c r="P454" s="44" t="str">
        <f t="shared" si="49"/>
        <v/>
      </c>
      <c r="Q454" s="53"/>
    </row>
    <row r="455" spans="1:17" ht="14.85" customHeight="1">
      <c r="A455" s="77">
        <v>5</v>
      </c>
      <c r="B455" s="78" t="s">
        <v>86</v>
      </c>
      <c r="C455" s="56" t="str">
        <f>IF(A455="","",VLOOKUP($A$453,Declarations!$A$45:$Y$73,VLOOKUP(A455,Declarations!$A$3:$H$10,6,0),0))</f>
        <v>Elisa Morse</v>
      </c>
      <c r="D455" s="57" t="str">
        <f>IF(A455="","",VLOOKUP($A$453,Declarations!$A$45:$Y$73,VLOOKUP(A455,Declarations!$A$3:$H$10,7,0),0))</f>
        <v>W50</v>
      </c>
      <c r="E455" s="56" t="str">
        <f>IF(A455="","",VLOOKUP(A455,Declarations!$A$3:$H$10,2,0))</f>
        <v>Hillingdon</v>
      </c>
      <c r="F455" s="79" t="s">
        <v>508</v>
      </c>
      <c r="G455" s="80">
        <v>7</v>
      </c>
      <c r="H455" s="60"/>
      <c r="I455" s="44" t="str">
        <f t="shared" si="49"/>
        <v/>
      </c>
      <c r="J455" s="44" t="str">
        <f t="shared" si="49"/>
        <v/>
      </c>
      <c r="K455" s="44" t="str">
        <f t="shared" si="49"/>
        <v/>
      </c>
      <c r="L455" s="44">
        <f t="shared" si="49"/>
        <v>7</v>
      </c>
      <c r="M455" s="44" t="str">
        <f t="shared" si="49"/>
        <v/>
      </c>
      <c r="N455" s="44" t="str">
        <f t="shared" si="49"/>
        <v/>
      </c>
      <c r="O455" s="44" t="str">
        <f t="shared" si="49"/>
        <v/>
      </c>
      <c r="P455" s="44" t="str">
        <f t="shared" si="49"/>
        <v/>
      </c>
      <c r="Q455" s="53"/>
    </row>
    <row r="456" spans="1:17" ht="14.85" customHeight="1">
      <c r="A456" s="77">
        <v>3</v>
      </c>
      <c r="B456" s="78" t="s">
        <v>87</v>
      </c>
      <c r="C456" s="56" t="str">
        <f>IF(A456="","",VLOOKUP($A$453,Declarations!$A$45:$Y$73,VLOOKUP(A456,Declarations!$A$3:$H$10,6,0),0))</f>
        <v>Louise Prince</v>
      </c>
      <c r="D456" s="57" t="str">
        <f>IF(A456="","",VLOOKUP($A$453,Declarations!$A$45:$Y$73,VLOOKUP(A456,Declarations!$A$3:$H$10,7,0),0))</f>
        <v>W50</v>
      </c>
      <c r="E456" s="56" t="str">
        <f>IF(A456="","",VLOOKUP(A456,Declarations!$A$3:$H$10,2,0))</f>
        <v xml:space="preserve">Ealing Southall &amp; Middlesex </v>
      </c>
      <c r="F456" s="79" t="s">
        <v>515</v>
      </c>
      <c r="G456" s="80">
        <v>6</v>
      </c>
      <c r="H456" s="60"/>
      <c r="I456" s="44" t="str">
        <f t="shared" si="49"/>
        <v/>
      </c>
      <c r="J456" s="44">
        <f t="shared" si="49"/>
        <v>6</v>
      </c>
      <c r="K456" s="44" t="str">
        <f t="shared" si="49"/>
        <v/>
      </c>
      <c r="L456" s="44" t="str">
        <f t="shared" si="49"/>
        <v/>
      </c>
      <c r="M456" s="44" t="str">
        <f t="shared" si="49"/>
        <v/>
      </c>
      <c r="N456" s="44" t="str">
        <f t="shared" si="49"/>
        <v/>
      </c>
      <c r="O456" s="44" t="str">
        <f t="shared" si="49"/>
        <v/>
      </c>
      <c r="P456" s="44" t="str">
        <f t="shared" si="49"/>
        <v/>
      </c>
      <c r="Q456" s="53"/>
    </row>
    <row r="457" spans="1:17" ht="14.85" customHeight="1">
      <c r="A457" s="77">
        <v>8</v>
      </c>
      <c r="B457" s="78" t="s">
        <v>88</v>
      </c>
      <c r="C457" s="56" t="str">
        <f>IF(A457="","",VLOOKUP($A$453,Declarations!$A$45:$Y$73,VLOOKUP(A457,Declarations!$A$3:$H$10,6,0),0))</f>
        <v>Marielle Westlund</v>
      </c>
      <c r="D457" s="57" t="str">
        <f>IF(A457="","",VLOOKUP($A$453,Declarations!$A$45:$Y$73,VLOOKUP(A457,Declarations!$A$3:$H$10,7,0),0))</f>
        <v>W50</v>
      </c>
      <c r="E457" s="56" t="str">
        <f>IF(A457="","",VLOOKUP(A457,Declarations!$A$3:$H$10,2,0))</f>
        <v>Serpentine</v>
      </c>
      <c r="F457" s="79" t="s">
        <v>517</v>
      </c>
      <c r="G457" s="80">
        <v>5</v>
      </c>
      <c r="H457" s="60"/>
      <c r="I457" s="44" t="str">
        <f t="shared" si="49"/>
        <v/>
      </c>
      <c r="J457" s="44" t="str">
        <f t="shared" si="49"/>
        <v/>
      </c>
      <c r="K457" s="44" t="str">
        <f t="shared" si="49"/>
        <v/>
      </c>
      <c r="L457" s="44" t="str">
        <f t="shared" si="49"/>
        <v/>
      </c>
      <c r="M457" s="44" t="str">
        <f t="shared" si="49"/>
        <v/>
      </c>
      <c r="N457" s="44" t="str">
        <f t="shared" si="49"/>
        <v/>
      </c>
      <c r="O457" s="44">
        <f t="shared" si="49"/>
        <v>5</v>
      </c>
      <c r="P457" s="44" t="str">
        <f t="shared" si="49"/>
        <v/>
      </c>
      <c r="Q457" s="53"/>
    </row>
    <row r="458" spans="1:17" ht="14.85" customHeight="1">
      <c r="A458" s="77">
        <v>9</v>
      </c>
      <c r="B458" s="78" t="s">
        <v>89</v>
      </c>
      <c r="C458" s="56" t="str">
        <f>IF(A458="","",VLOOKUP($A$453,Declarations!$A$45:$Y$73,VLOOKUP(A458,Declarations!$A$3:$H$10,6,0),0))</f>
        <v>Andrea Broughton</v>
      </c>
      <c r="D458" s="57" t="str">
        <f>IF(A458="","",VLOOKUP($A$453,Declarations!$A$45:$Y$73,VLOOKUP(A458,Declarations!$A$3:$H$10,7,0),0))</f>
        <v>W50</v>
      </c>
      <c r="E458" s="56" t="str">
        <f>IF(A458="","",VLOOKUP(A458,Declarations!$A$3:$H$10,2,0))</f>
        <v>Thames Valley Harriers</v>
      </c>
      <c r="F458" s="79" t="s">
        <v>516</v>
      </c>
      <c r="G458" s="80">
        <v>4</v>
      </c>
      <c r="H458" s="60"/>
      <c r="I458" s="44" t="str">
        <f t="shared" si="49"/>
        <v/>
      </c>
      <c r="J458" s="44" t="str">
        <f t="shared" si="49"/>
        <v/>
      </c>
      <c r="K458" s="44" t="str">
        <f t="shared" si="49"/>
        <v/>
      </c>
      <c r="L458" s="44" t="str">
        <f t="shared" si="49"/>
        <v/>
      </c>
      <c r="M458" s="44" t="str">
        <f t="shared" si="49"/>
        <v/>
      </c>
      <c r="N458" s="44" t="str">
        <f t="shared" si="49"/>
        <v/>
      </c>
      <c r="O458" s="44" t="str">
        <f t="shared" si="49"/>
        <v/>
      </c>
      <c r="P458" s="44">
        <f t="shared" si="49"/>
        <v>4</v>
      </c>
      <c r="Q458" s="53"/>
    </row>
    <row r="459" spans="1:17" ht="14.85" customHeight="1">
      <c r="A459" s="77"/>
      <c r="B459" s="78" t="s">
        <v>90</v>
      </c>
      <c r="C459" s="56" t="str">
        <f>IF(A459="","",VLOOKUP($A$453,Declarations!$A$45:$Y$73,VLOOKUP(A459,Declarations!$A$3:$H$10,6,0),0))</f>
        <v/>
      </c>
      <c r="D459" s="57" t="str">
        <f>IF(A459="","",VLOOKUP($A$453,Declarations!$A$45:$Y$73,VLOOKUP(A459,Declarations!$A$3:$H$10,7,0),0))</f>
        <v/>
      </c>
      <c r="E459" s="56" t="str">
        <f>IF(A459="","",VLOOKUP(A459,Declarations!$A$3:$H$10,2,0))</f>
        <v/>
      </c>
      <c r="F459" s="79"/>
      <c r="G459" s="80">
        <v>3</v>
      </c>
      <c r="H459" s="60"/>
      <c r="I459" s="44" t="str">
        <f t="shared" si="49"/>
        <v/>
      </c>
      <c r="J459" s="44" t="str">
        <f t="shared" si="49"/>
        <v/>
      </c>
      <c r="K459" s="44" t="str">
        <f t="shared" si="49"/>
        <v/>
      </c>
      <c r="L459" s="44" t="str">
        <f t="shared" si="49"/>
        <v/>
      </c>
      <c r="M459" s="44" t="str">
        <f t="shared" si="49"/>
        <v/>
      </c>
      <c r="N459" s="44" t="str">
        <f t="shared" si="49"/>
        <v/>
      </c>
      <c r="O459" s="44" t="str">
        <f t="shared" si="49"/>
        <v/>
      </c>
      <c r="P459" s="44" t="str">
        <f t="shared" si="49"/>
        <v/>
      </c>
      <c r="Q459" s="53"/>
    </row>
    <row r="460" spans="1:17" ht="14.85" customHeight="1">
      <c r="A460" s="77"/>
      <c r="B460" s="78" t="s">
        <v>91</v>
      </c>
      <c r="C460" s="56" t="str">
        <f>IF(A460="","",VLOOKUP($A$453,Declarations!$A$45:$Y$73,VLOOKUP(A460,Declarations!$A$3:$H$10,6,0),0))</f>
        <v/>
      </c>
      <c r="D460" s="57" t="str">
        <f>IF(A460="","",VLOOKUP($A$453,Declarations!$A$45:$Y$73,VLOOKUP(A460,Declarations!$A$3:$H$10,7,0),0))</f>
        <v/>
      </c>
      <c r="E460" s="56" t="str">
        <f>IF(A460="","",VLOOKUP(A460,Declarations!$A$3:$H$10,2,0))</f>
        <v/>
      </c>
      <c r="F460" s="79"/>
      <c r="G460" s="80">
        <v>2</v>
      </c>
      <c r="H460" s="60"/>
      <c r="I460" s="44" t="str">
        <f t="shared" si="49"/>
        <v/>
      </c>
      <c r="J460" s="44" t="str">
        <f t="shared" si="49"/>
        <v/>
      </c>
      <c r="K460" s="44" t="str">
        <f t="shared" si="49"/>
        <v/>
      </c>
      <c r="L460" s="44" t="str">
        <f t="shared" si="49"/>
        <v/>
      </c>
      <c r="M460" s="44" t="str">
        <f t="shared" si="49"/>
        <v/>
      </c>
      <c r="N460" s="44" t="str">
        <f t="shared" si="49"/>
        <v/>
      </c>
      <c r="O460" s="44" t="str">
        <f t="shared" si="49"/>
        <v/>
      </c>
      <c r="P460" s="44" t="str">
        <f t="shared" si="49"/>
        <v/>
      </c>
      <c r="Q460" s="53"/>
    </row>
    <row r="461" spans="1:17" ht="14.85" customHeight="1">
      <c r="A461" s="77"/>
      <c r="B461" s="78" t="s">
        <v>92</v>
      </c>
      <c r="C461" s="56" t="str">
        <f>IF(A461="","",VLOOKUP($A$453,Declarations!$A$45:$Y$73,VLOOKUP(A461,Declarations!$A$3:$H$10,6,0),0))</f>
        <v/>
      </c>
      <c r="D461" s="57" t="str">
        <f>IF(A461="","",VLOOKUP($A$453,Declarations!$A$45:$Y$73,VLOOKUP(A461,Declarations!$A$3:$H$10,7,0),0))</f>
        <v/>
      </c>
      <c r="E461" s="56" t="str">
        <f>IF(A461="","",VLOOKUP(A461,Declarations!$A$3:$H$10,2,0))</f>
        <v/>
      </c>
      <c r="F461" s="79"/>
      <c r="G461" s="80">
        <v>1</v>
      </c>
      <c r="H461" s="60"/>
      <c r="I461" s="44" t="str">
        <f t="shared" si="49"/>
        <v/>
      </c>
      <c r="J461" s="44" t="str">
        <f t="shared" si="49"/>
        <v/>
      </c>
      <c r="K461" s="44" t="str">
        <f t="shared" si="49"/>
        <v/>
      </c>
      <c r="L461" s="44" t="str">
        <f t="shared" si="49"/>
        <v/>
      </c>
      <c r="M461" s="44" t="str">
        <f t="shared" si="49"/>
        <v/>
      </c>
      <c r="N461" s="44" t="str">
        <f t="shared" si="49"/>
        <v/>
      </c>
      <c r="O461" s="44" t="str">
        <f t="shared" si="49"/>
        <v/>
      </c>
      <c r="P461" s="44" t="str">
        <f t="shared" si="49"/>
        <v/>
      </c>
      <c r="Q461" s="53">
        <f>36-SUM(I454:P461)</f>
        <v>6</v>
      </c>
    </row>
    <row r="462" spans="1:17" ht="14.85" customHeight="1">
      <c r="A462" s="61" t="s">
        <v>74</v>
      </c>
      <c r="B462" s="62"/>
      <c r="C462" s="62" t="s">
        <v>145</v>
      </c>
      <c r="D462" s="66"/>
      <c r="E462" s="66"/>
      <c r="F462" s="68"/>
      <c r="G462" s="66"/>
      <c r="H462" s="32"/>
      <c r="I462" s="75"/>
      <c r="J462" s="75"/>
      <c r="K462" s="75"/>
      <c r="L462" s="76"/>
      <c r="M462" s="53"/>
      <c r="N462" s="53"/>
      <c r="O462" s="53"/>
      <c r="P462" s="53"/>
      <c r="Q462" s="53"/>
    </row>
    <row r="463" spans="1:17" ht="14.85" customHeight="1">
      <c r="A463" s="77">
        <v>4</v>
      </c>
      <c r="B463" s="78" t="s">
        <v>85</v>
      </c>
      <c r="C463" s="56" t="str">
        <f>IF(A463="","",VLOOKUP($A$462,Declarations!$A$45:$Y$73,VLOOKUP(A463,Declarations!$A$3:$H$10,6,0),0))</f>
        <v>Barbara Macanas</v>
      </c>
      <c r="D463" s="57" t="str">
        <f>IF(A463="","",VLOOKUP($A$462,Declarations!$A$45:$Y$73,VLOOKUP(A463,Declarations!$A$3:$H$10,7,0),0))</f>
        <v>W60</v>
      </c>
      <c r="E463" s="56" t="str">
        <f>IF(A463="","",VLOOKUP(A463,Declarations!$A$3:$H$10,2,0))</f>
        <v>Herne Hill Harriers</v>
      </c>
      <c r="F463" s="79" t="s">
        <v>512</v>
      </c>
      <c r="G463" s="80">
        <v>8</v>
      </c>
      <c r="H463" s="60"/>
      <c r="I463" s="44" t="str">
        <f t="shared" ref="I463:P470" si="50">IF($A463="","",IF($A463=I$12,$G463,""))</f>
        <v/>
      </c>
      <c r="J463" s="44" t="str">
        <f t="shared" si="50"/>
        <v/>
      </c>
      <c r="K463" s="44">
        <f t="shared" si="50"/>
        <v>8</v>
      </c>
      <c r="L463" s="44" t="str">
        <f t="shared" si="50"/>
        <v/>
      </c>
      <c r="M463" s="44" t="str">
        <f t="shared" si="50"/>
        <v/>
      </c>
      <c r="N463" s="44" t="str">
        <f t="shared" si="50"/>
        <v/>
      </c>
      <c r="O463" s="44" t="str">
        <f t="shared" si="50"/>
        <v/>
      </c>
      <c r="P463" s="44" t="str">
        <f t="shared" si="50"/>
        <v/>
      </c>
      <c r="Q463" s="53"/>
    </row>
    <row r="464" spans="1:17" ht="14.85" customHeight="1">
      <c r="A464" s="77">
        <v>5</v>
      </c>
      <c r="B464" s="78" t="s">
        <v>86</v>
      </c>
      <c r="C464" s="56" t="str">
        <f>IF(A464="","",VLOOKUP($A$462,Declarations!$A$45:$Y$73,VLOOKUP(A464,Declarations!$A$3:$H$10,6,0),0))</f>
        <v>Lesley Conway</v>
      </c>
      <c r="D464" s="57" t="str">
        <f>IF(A464="","",VLOOKUP($A$462,Declarations!$A$45:$Y$73,VLOOKUP(A464,Declarations!$A$3:$H$10,7,0),0))</f>
        <v>W60</v>
      </c>
      <c r="E464" s="56" t="str">
        <f>IF(A464="","",VLOOKUP(A464,Declarations!$A$3:$H$10,2,0))</f>
        <v>Hillingdon</v>
      </c>
      <c r="F464" s="79" t="s">
        <v>483</v>
      </c>
      <c r="G464" s="80">
        <v>7</v>
      </c>
      <c r="H464" s="60"/>
      <c r="I464" s="44" t="str">
        <f t="shared" si="50"/>
        <v/>
      </c>
      <c r="J464" s="44" t="str">
        <f t="shared" si="50"/>
        <v/>
      </c>
      <c r="K464" s="44" t="str">
        <f t="shared" si="50"/>
        <v/>
      </c>
      <c r="L464" s="44">
        <f t="shared" si="50"/>
        <v>7</v>
      </c>
      <c r="M464" s="44" t="str">
        <f t="shared" si="50"/>
        <v/>
      </c>
      <c r="N464" s="44" t="str">
        <f t="shared" si="50"/>
        <v/>
      </c>
      <c r="O464" s="44" t="str">
        <f t="shared" si="50"/>
        <v/>
      </c>
      <c r="P464" s="44" t="str">
        <f t="shared" si="50"/>
        <v/>
      </c>
      <c r="Q464" s="53"/>
    </row>
    <row r="465" spans="1:17" ht="14.85" customHeight="1">
      <c r="A465" s="77">
        <v>8</v>
      </c>
      <c r="B465" s="78" t="s">
        <v>87</v>
      </c>
      <c r="C465" s="56" t="str">
        <f>IF(A465="","",VLOOKUP($A$462,Declarations!$A$45:$Y$73,VLOOKUP(A465,Declarations!$A$3:$H$10,6,0),0))</f>
        <v>Avril Riddell</v>
      </c>
      <c r="D465" s="57" t="str">
        <f>IF(A465="","",VLOOKUP($A$462,Declarations!$A$45:$Y$73,VLOOKUP(A465,Declarations!$A$3:$H$10,7,0),0))</f>
        <v>W65</v>
      </c>
      <c r="E465" s="56" t="str">
        <f>IF(A465="","",VLOOKUP(A465,Declarations!$A$3:$H$10,2,0))</f>
        <v>Serpentine</v>
      </c>
      <c r="F465" s="79" t="s">
        <v>519</v>
      </c>
      <c r="G465" s="80">
        <v>6</v>
      </c>
      <c r="H465" s="60"/>
      <c r="I465" s="44" t="str">
        <f t="shared" si="50"/>
        <v/>
      </c>
      <c r="J465" s="44" t="str">
        <f t="shared" si="50"/>
        <v/>
      </c>
      <c r="K465" s="44" t="str">
        <f t="shared" si="50"/>
        <v/>
      </c>
      <c r="L465" s="44" t="str">
        <f t="shared" si="50"/>
        <v/>
      </c>
      <c r="M465" s="44" t="str">
        <f t="shared" si="50"/>
        <v/>
      </c>
      <c r="N465" s="44" t="str">
        <f t="shared" si="50"/>
        <v/>
      </c>
      <c r="O465" s="44">
        <f t="shared" si="50"/>
        <v>6</v>
      </c>
      <c r="P465" s="44" t="str">
        <f t="shared" si="50"/>
        <v/>
      </c>
      <c r="Q465" s="53"/>
    </row>
    <row r="466" spans="1:17" ht="14.85" customHeight="1">
      <c r="A466" s="77"/>
      <c r="B466" s="78" t="s">
        <v>88</v>
      </c>
      <c r="C466" s="56" t="str">
        <f>IF(A466="","",VLOOKUP($A$462,Declarations!$A$45:$Y$73,VLOOKUP(A466,Declarations!$A$3:$H$10,6,0),0))</f>
        <v/>
      </c>
      <c r="D466" s="57" t="str">
        <f>IF(A466="","",VLOOKUP($A$462,Declarations!$A$45:$Y$73,VLOOKUP(A466,Declarations!$A$3:$H$10,7,0),0))</f>
        <v/>
      </c>
      <c r="E466" s="56" t="str">
        <f>IF(A466="","",VLOOKUP(A466,Declarations!$A$3:$H$10,2,0))</f>
        <v/>
      </c>
      <c r="F466" s="79"/>
      <c r="G466" s="80">
        <v>5</v>
      </c>
      <c r="H466" s="60"/>
      <c r="I466" s="44" t="str">
        <f t="shared" si="50"/>
        <v/>
      </c>
      <c r="J466" s="44" t="str">
        <f t="shared" si="50"/>
        <v/>
      </c>
      <c r="K466" s="44" t="str">
        <f t="shared" si="50"/>
        <v/>
      </c>
      <c r="L466" s="44" t="str">
        <f t="shared" si="50"/>
        <v/>
      </c>
      <c r="M466" s="44" t="str">
        <f t="shared" si="50"/>
        <v/>
      </c>
      <c r="N466" s="44" t="str">
        <f t="shared" si="50"/>
        <v/>
      </c>
      <c r="O466" s="44" t="str">
        <f t="shared" si="50"/>
        <v/>
      </c>
      <c r="P466" s="44" t="str">
        <f t="shared" si="50"/>
        <v/>
      </c>
      <c r="Q466" s="53"/>
    </row>
    <row r="467" spans="1:17" ht="14.85" customHeight="1">
      <c r="A467" s="77"/>
      <c r="B467" s="78" t="s">
        <v>89</v>
      </c>
      <c r="C467" s="56" t="str">
        <f>IF(A467="","",VLOOKUP($A$462,Declarations!$A$45:$Y$73,VLOOKUP(A467,Declarations!$A$3:$H$10,6,0),0))</f>
        <v/>
      </c>
      <c r="D467" s="57" t="str">
        <f>IF(A467="","",VLOOKUP($A$462,Declarations!$A$45:$Y$73,VLOOKUP(A467,Declarations!$A$3:$H$10,7,0),0))</f>
        <v/>
      </c>
      <c r="E467" s="56" t="str">
        <f>IF(A467="","",VLOOKUP(A467,Declarations!$A$3:$H$10,2,0))</f>
        <v/>
      </c>
      <c r="F467" s="79"/>
      <c r="G467" s="80">
        <v>4</v>
      </c>
      <c r="H467" s="60"/>
      <c r="I467" s="44" t="str">
        <f t="shared" si="50"/>
        <v/>
      </c>
      <c r="J467" s="44" t="str">
        <f t="shared" si="50"/>
        <v/>
      </c>
      <c r="K467" s="44" t="str">
        <f t="shared" si="50"/>
        <v/>
      </c>
      <c r="L467" s="44" t="str">
        <f t="shared" si="50"/>
        <v/>
      </c>
      <c r="M467" s="44" t="str">
        <f t="shared" si="50"/>
        <v/>
      </c>
      <c r="N467" s="44" t="str">
        <f t="shared" si="50"/>
        <v/>
      </c>
      <c r="O467" s="44" t="str">
        <f t="shared" si="50"/>
        <v/>
      </c>
      <c r="P467" s="44" t="str">
        <f t="shared" si="50"/>
        <v/>
      </c>
      <c r="Q467" s="53"/>
    </row>
    <row r="468" spans="1:17" ht="14.85" customHeight="1">
      <c r="A468" s="77"/>
      <c r="B468" s="78" t="s">
        <v>90</v>
      </c>
      <c r="C468" s="56" t="str">
        <f>IF(A468="","",VLOOKUP($A$462,Declarations!$A$45:$Y$73,VLOOKUP(A468,Declarations!$A$3:$H$10,6,0),0))</f>
        <v/>
      </c>
      <c r="D468" s="57" t="str">
        <f>IF(A468="","",VLOOKUP($A$462,Declarations!$A$45:$Y$73,VLOOKUP(A468,Declarations!$A$3:$H$10,7,0),0))</f>
        <v/>
      </c>
      <c r="E468" s="56" t="str">
        <f>IF(A468="","",VLOOKUP(A468,Declarations!$A$3:$H$10,2,0))</f>
        <v/>
      </c>
      <c r="F468" s="79"/>
      <c r="G468" s="80">
        <v>3</v>
      </c>
      <c r="H468" s="60"/>
      <c r="I468" s="44" t="str">
        <f t="shared" si="50"/>
        <v/>
      </c>
      <c r="J468" s="44" t="str">
        <f t="shared" si="50"/>
        <v/>
      </c>
      <c r="K468" s="44" t="str">
        <f t="shared" si="50"/>
        <v/>
      </c>
      <c r="L468" s="44" t="str">
        <f t="shared" si="50"/>
        <v/>
      </c>
      <c r="M468" s="44" t="str">
        <f t="shared" si="50"/>
        <v/>
      </c>
      <c r="N468" s="44" t="str">
        <f t="shared" si="50"/>
        <v/>
      </c>
      <c r="O468" s="44" t="str">
        <f t="shared" si="50"/>
        <v/>
      </c>
      <c r="P468" s="44" t="str">
        <f t="shared" si="50"/>
        <v/>
      </c>
      <c r="Q468" s="53"/>
    </row>
    <row r="469" spans="1:17" ht="14.85" customHeight="1">
      <c r="A469" s="77"/>
      <c r="B469" s="78" t="s">
        <v>91</v>
      </c>
      <c r="C469" s="56" t="str">
        <f>IF(A469="","",VLOOKUP($A$462,Declarations!$A$45:$Y$73,VLOOKUP(A469,Declarations!$A$3:$H$10,6,0),0))</f>
        <v/>
      </c>
      <c r="D469" s="57" t="str">
        <f>IF(A469="","",VLOOKUP($A$462,Declarations!$A$45:$Y$73,VLOOKUP(A469,Declarations!$A$3:$H$10,7,0),0))</f>
        <v/>
      </c>
      <c r="E469" s="56" t="str">
        <f>IF(A469="","",VLOOKUP(A469,Declarations!$A$3:$H$10,2,0))</f>
        <v/>
      </c>
      <c r="F469" s="79"/>
      <c r="G469" s="80">
        <v>2</v>
      </c>
      <c r="H469" s="60"/>
      <c r="I469" s="44" t="str">
        <f t="shared" si="50"/>
        <v/>
      </c>
      <c r="J469" s="44" t="str">
        <f t="shared" si="50"/>
        <v/>
      </c>
      <c r="K469" s="44" t="str">
        <f t="shared" si="50"/>
        <v/>
      </c>
      <c r="L469" s="44" t="str">
        <f t="shared" si="50"/>
        <v/>
      </c>
      <c r="M469" s="44" t="str">
        <f t="shared" si="50"/>
        <v/>
      </c>
      <c r="N469" s="44" t="str">
        <f t="shared" si="50"/>
        <v/>
      </c>
      <c r="O469" s="44" t="str">
        <f t="shared" si="50"/>
        <v/>
      </c>
      <c r="P469" s="44" t="str">
        <f t="shared" si="50"/>
        <v/>
      </c>
      <c r="Q469" s="53"/>
    </row>
    <row r="470" spans="1:17" ht="14.85" customHeight="1">
      <c r="A470" s="77"/>
      <c r="B470" s="78" t="s">
        <v>92</v>
      </c>
      <c r="C470" s="56" t="str">
        <f>IF(A470="","",VLOOKUP($A$462,Declarations!$A$45:$Y$73,VLOOKUP(A470,Declarations!$A$3:$H$10,6,0),0))</f>
        <v/>
      </c>
      <c r="D470" s="57" t="str">
        <f>IF(A470="","",VLOOKUP($A$462,Declarations!$A$45:$Y$73,VLOOKUP(A470,Declarations!$A$3:$H$10,7,0),0))</f>
        <v/>
      </c>
      <c r="E470" s="56" t="str">
        <f>IF(A470="","",VLOOKUP(A470,Declarations!$A$3:$H$10,2,0))</f>
        <v/>
      </c>
      <c r="F470" s="79"/>
      <c r="G470" s="80">
        <v>1</v>
      </c>
      <c r="H470" s="60"/>
      <c r="I470" s="44" t="str">
        <f t="shared" si="50"/>
        <v/>
      </c>
      <c r="J470" s="44" t="str">
        <f t="shared" si="50"/>
        <v/>
      </c>
      <c r="K470" s="44" t="str">
        <f t="shared" si="50"/>
        <v/>
      </c>
      <c r="L470" s="44" t="str">
        <f t="shared" si="50"/>
        <v/>
      </c>
      <c r="M470" s="44" t="str">
        <f t="shared" si="50"/>
        <v/>
      </c>
      <c r="N470" s="44" t="str">
        <f t="shared" si="50"/>
        <v/>
      </c>
      <c r="O470" s="44" t="str">
        <f t="shared" si="50"/>
        <v/>
      </c>
      <c r="P470" s="44" t="str">
        <f t="shared" si="50"/>
        <v/>
      </c>
      <c r="Q470" s="53">
        <f>36-SUM(I463:P470)</f>
        <v>15</v>
      </c>
    </row>
    <row r="471" spans="1:17" ht="14.85" customHeight="1">
      <c r="A471" s="61" t="s">
        <v>75</v>
      </c>
      <c r="B471" s="62"/>
      <c r="C471" s="62" t="s">
        <v>146</v>
      </c>
      <c r="D471" s="66"/>
      <c r="E471" s="66"/>
      <c r="F471" s="68"/>
      <c r="G471" s="66"/>
      <c r="H471" s="32"/>
      <c r="I471" s="75"/>
      <c r="J471" s="75"/>
      <c r="K471" s="75"/>
      <c r="L471" s="76"/>
      <c r="M471" s="53"/>
      <c r="N471" s="53"/>
      <c r="O471" s="53"/>
      <c r="P471" s="53"/>
      <c r="Q471" s="53"/>
    </row>
    <row r="472" spans="1:17" ht="14.85" customHeight="1">
      <c r="A472" s="77">
        <v>8</v>
      </c>
      <c r="B472" s="78" t="s">
        <v>85</v>
      </c>
      <c r="C472" s="56" t="str">
        <f>IF(A472="","",VLOOKUP($A$471,Declarations!$A$45:$Y$73,VLOOKUP(A472,Declarations!$A$3:$H$10,6,0),0))</f>
        <v>Hel James</v>
      </c>
      <c r="D472" s="57" t="str">
        <f>IF(A472="","",VLOOKUP($A$471,Declarations!$A$45:$Y$73,VLOOKUP(A472,Declarations!$A$3:$H$10,7,0),0))</f>
        <v>W70</v>
      </c>
      <c r="E472" s="56" t="str">
        <f>IF(A472="","",VLOOKUP(A472,Declarations!$A$3:$H$10,2,0))</f>
        <v>Serpentine</v>
      </c>
      <c r="F472" s="79" t="s">
        <v>513</v>
      </c>
      <c r="G472" s="80">
        <v>8</v>
      </c>
      <c r="H472" s="60"/>
      <c r="I472" s="44" t="str">
        <f t="shared" ref="I472:P479" si="51">IF($A472="","",IF($A472=I$12,$G472,""))</f>
        <v/>
      </c>
      <c r="J472" s="44" t="str">
        <f t="shared" si="51"/>
        <v/>
      </c>
      <c r="K472" s="44" t="str">
        <f t="shared" si="51"/>
        <v/>
      </c>
      <c r="L472" s="44" t="str">
        <f t="shared" si="51"/>
        <v/>
      </c>
      <c r="M472" s="44" t="str">
        <f t="shared" si="51"/>
        <v/>
      </c>
      <c r="N472" s="44" t="str">
        <f t="shared" si="51"/>
        <v/>
      </c>
      <c r="O472" s="44">
        <f t="shared" si="51"/>
        <v>8</v>
      </c>
      <c r="P472" s="44" t="str">
        <f t="shared" si="51"/>
        <v/>
      </c>
      <c r="Q472" s="53"/>
    </row>
    <row r="473" spans="1:17" ht="14.85" customHeight="1">
      <c r="A473" s="77">
        <v>3</v>
      </c>
      <c r="B473" s="78" t="s">
        <v>86</v>
      </c>
      <c r="C473" s="56" t="str">
        <f>IF(A473="","",VLOOKUP($A$471,Declarations!$A$45:$Y$73,VLOOKUP(A473,Declarations!$A$3:$H$10,6,0),0))</f>
        <v>Ann Livings</v>
      </c>
      <c r="D473" s="57" t="str">
        <f>IF(A473="","",VLOOKUP($A$471,Declarations!$A$45:$Y$73,VLOOKUP(A473,Declarations!$A$3:$H$10,7,0),0))</f>
        <v>W70</v>
      </c>
      <c r="E473" s="56" t="str">
        <f>IF(A473="","",VLOOKUP(A473,Declarations!$A$3:$H$10,2,0))</f>
        <v xml:space="preserve">Ealing Southall &amp; Middlesex </v>
      </c>
      <c r="F473" s="79" t="s">
        <v>520</v>
      </c>
      <c r="G473" s="80">
        <v>7</v>
      </c>
      <c r="H473" s="60"/>
      <c r="I473" s="44" t="str">
        <f t="shared" si="51"/>
        <v/>
      </c>
      <c r="J473" s="44">
        <f t="shared" si="51"/>
        <v>7</v>
      </c>
      <c r="K473" s="44" t="str">
        <f t="shared" si="51"/>
        <v/>
      </c>
      <c r="L473" s="44" t="str">
        <f t="shared" si="51"/>
        <v/>
      </c>
      <c r="M473" s="44" t="str">
        <f t="shared" si="51"/>
        <v/>
      </c>
      <c r="N473" s="44" t="str">
        <f t="shared" si="51"/>
        <v/>
      </c>
      <c r="O473" s="44" t="str">
        <f t="shared" si="51"/>
        <v/>
      </c>
      <c r="P473" s="44" t="str">
        <f t="shared" si="51"/>
        <v/>
      </c>
      <c r="Q473" s="53"/>
    </row>
    <row r="474" spans="1:17" ht="14.85" customHeight="1">
      <c r="A474" s="77"/>
      <c r="B474" s="78" t="s">
        <v>87</v>
      </c>
      <c r="C474" s="56" t="str">
        <f>IF(A474="","",VLOOKUP($A$471,Declarations!$A$45:$Y$73,VLOOKUP(A474,Declarations!$A$3:$H$10,6,0),0))</f>
        <v/>
      </c>
      <c r="D474" s="57" t="str">
        <f>IF(A474="","",VLOOKUP($A$471,Declarations!$A$45:$Y$73,VLOOKUP(A474,Declarations!$A$3:$H$10,7,0),0))</f>
        <v/>
      </c>
      <c r="E474" s="56" t="str">
        <f>IF(A474="","",VLOOKUP(A474,Declarations!$A$3:$H$10,2,0))</f>
        <v/>
      </c>
      <c r="F474" s="79"/>
      <c r="G474" s="80">
        <v>6</v>
      </c>
      <c r="H474" s="60"/>
      <c r="I474" s="44" t="str">
        <f t="shared" si="51"/>
        <v/>
      </c>
      <c r="J474" s="44" t="str">
        <f t="shared" si="51"/>
        <v/>
      </c>
      <c r="K474" s="44" t="str">
        <f t="shared" si="51"/>
        <v/>
      </c>
      <c r="L474" s="44" t="str">
        <f t="shared" si="51"/>
        <v/>
      </c>
      <c r="M474" s="44" t="str">
        <f t="shared" si="51"/>
        <v/>
      </c>
      <c r="N474" s="44" t="str">
        <f t="shared" si="51"/>
        <v/>
      </c>
      <c r="O474" s="44" t="str">
        <f t="shared" si="51"/>
        <v/>
      </c>
      <c r="P474" s="44" t="str">
        <f t="shared" si="51"/>
        <v/>
      </c>
      <c r="Q474" s="53"/>
    </row>
    <row r="475" spans="1:17" ht="14.85" customHeight="1">
      <c r="A475" s="77"/>
      <c r="B475" s="78" t="s">
        <v>88</v>
      </c>
      <c r="C475" s="56" t="str">
        <f>IF(A475="","",VLOOKUP($A$471,Declarations!$A$45:$Y$73,VLOOKUP(A475,Declarations!$A$3:$H$10,6,0),0))</f>
        <v/>
      </c>
      <c r="D475" s="57" t="str">
        <f>IF(A475="","",VLOOKUP($A$471,Declarations!$A$45:$Y$73,VLOOKUP(A475,Declarations!$A$3:$H$10,7,0),0))</f>
        <v/>
      </c>
      <c r="E475" s="56" t="str">
        <f>IF(A475="","",VLOOKUP(A475,Declarations!$A$3:$H$10,2,0))</f>
        <v/>
      </c>
      <c r="F475" s="79"/>
      <c r="G475" s="80">
        <v>5</v>
      </c>
      <c r="H475" s="60"/>
      <c r="I475" s="44" t="str">
        <f t="shared" si="51"/>
        <v/>
      </c>
      <c r="J475" s="44" t="str">
        <f t="shared" si="51"/>
        <v/>
      </c>
      <c r="K475" s="44" t="str">
        <f t="shared" si="51"/>
        <v/>
      </c>
      <c r="L475" s="44" t="str">
        <f t="shared" si="51"/>
        <v/>
      </c>
      <c r="M475" s="44" t="str">
        <f t="shared" si="51"/>
        <v/>
      </c>
      <c r="N475" s="44" t="str">
        <f t="shared" si="51"/>
        <v/>
      </c>
      <c r="O475" s="44" t="str">
        <f t="shared" si="51"/>
        <v/>
      </c>
      <c r="P475" s="44" t="str">
        <f t="shared" si="51"/>
        <v/>
      </c>
      <c r="Q475" s="53"/>
    </row>
    <row r="476" spans="1:17" ht="14.85" customHeight="1">
      <c r="A476" s="77"/>
      <c r="B476" s="78" t="s">
        <v>89</v>
      </c>
      <c r="C476" s="56" t="str">
        <f>IF(A476="","",VLOOKUP($A$471,Declarations!$A$45:$Y$73,VLOOKUP(A476,Declarations!$A$3:$H$10,6,0),0))</f>
        <v/>
      </c>
      <c r="D476" s="57" t="str">
        <f>IF(A476="","",VLOOKUP($A$471,Declarations!$A$45:$Y$73,VLOOKUP(A476,Declarations!$A$3:$H$10,7,0),0))</f>
        <v/>
      </c>
      <c r="E476" s="56" t="str">
        <f>IF(A476="","",VLOOKUP(A476,Declarations!$A$3:$H$10,2,0))</f>
        <v/>
      </c>
      <c r="F476" s="79"/>
      <c r="G476" s="80">
        <v>4</v>
      </c>
      <c r="H476" s="60"/>
      <c r="I476" s="44" t="str">
        <f t="shared" si="51"/>
        <v/>
      </c>
      <c r="J476" s="44" t="str">
        <f t="shared" si="51"/>
        <v/>
      </c>
      <c r="K476" s="44" t="str">
        <f t="shared" si="51"/>
        <v/>
      </c>
      <c r="L476" s="44" t="str">
        <f t="shared" si="51"/>
        <v/>
      </c>
      <c r="M476" s="44" t="str">
        <f t="shared" si="51"/>
        <v/>
      </c>
      <c r="N476" s="44" t="str">
        <f t="shared" si="51"/>
        <v/>
      </c>
      <c r="O476" s="44" t="str">
        <f t="shared" si="51"/>
        <v/>
      </c>
      <c r="P476" s="44" t="str">
        <f t="shared" si="51"/>
        <v/>
      </c>
      <c r="Q476" s="53"/>
    </row>
    <row r="477" spans="1:17" ht="14.85" customHeight="1">
      <c r="A477" s="77"/>
      <c r="B477" s="78" t="s">
        <v>90</v>
      </c>
      <c r="C477" s="56" t="str">
        <f>IF(A477="","",VLOOKUP($A$471,Declarations!$A$45:$Y$73,VLOOKUP(A477,Declarations!$A$3:$H$10,6,0),0))</f>
        <v/>
      </c>
      <c r="D477" s="57" t="str">
        <f>IF(A477="","",VLOOKUP($A$471,Declarations!$A$45:$Y$73,VLOOKUP(A477,Declarations!$A$3:$H$10,7,0),0))</f>
        <v/>
      </c>
      <c r="E477" s="56" t="str">
        <f>IF(A477="","",VLOOKUP(A477,Declarations!$A$3:$H$10,2,0))</f>
        <v/>
      </c>
      <c r="F477" s="79"/>
      <c r="G477" s="80">
        <v>3</v>
      </c>
      <c r="H477" s="60"/>
      <c r="I477" s="44" t="str">
        <f t="shared" si="51"/>
        <v/>
      </c>
      <c r="J477" s="44" t="str">
        <f t="shared" si="51"/>
        <v/>
      </c>
      <c r="K477" s="44" t="str">
        <f t="shared" si="51"/>
        <v/>
      </c>
      <c r="L477" s="44" t="str">
        <f t="shared" si="51"/>
        <v/>
      </c>
      <c r="M477" s="44" t="str">
        <f t="shared" si="51"/>
        <v/>
      </c>
      <c r="N477" s="44" t="str">
        <f t="shared" si="51"/>
        <v/>
      </c>
      <c r="O477" s="44" t="str">
        <f t="shared" si="51"/>
        <v/>
      </c>
      <c r="P477" s="44" t="str">
        <f t="shared" si="51"/>
        <v/>
      </c>
      <c r="Q477" s="53"/>
    </row>
    <row r="478" spans="1:17" ht="14.85" customHeight="1">
      <c r="A478" s="77"/>
      <c r="B478" s="78" t="s">
        <v>91</v>
      </c>
      <c r="C478" s="56" t="str">
        <f>IF(A478="","",VLOOKUP($A$471,Declarations!$A$45:$Y$73,VLOOKUP(A478,Declarations!$A$3:$H$10,6,0),0))</f>
        <v/>
      </c>
      <c r="D478" s="57" t="str">
        <f>IF(A478="","",VLOOKUP($A$471,Declarations!$A$45:$Y$73,VLOOKUP(A478,Declarations!$A$3:$H$10,7,0),0))</f>
        <v/>
      </c>
      <c r="E478" s="56" t="str">
        <f>IF(A478="","",VLOOKUP(A478,Declarations!$A$3:$H$10,2,0))</f>
        <v/>
      </c>
      <c r="F478" s="79"/>
      <c r="G478" s="80">
        <v>2</v>
      </c>
      <c r="H478" s="60"/>
      <c r="I478" s="44" t="str">
        <f t="shared" si="51"/>
        <v/>
      </c>
      <c r="J478" s="44" t="str">
        <f t="shared" si="51"/>
        <v/>
      </c>
      <c r="K478" s="44" t="str">
        <f t="shared" si="51"/>
        <v/>
      </c>
      <c r="L478" s="44" t="str">
        <f t="shared" si="51"/>
        <v/>
      </c>
      <c r="M478" s="44" t="str">
        <f t="shared" si="51"/>
        <v/>
      </c>
      <c r="N478" s="44" t="str">
        <f t="shared" si="51"/>
        <v/>
      </c>
      <c r="O478" s="44" t="str">
        <f t="shared" si="51"/>
        <v/>
      </c>
      <c r="P478" s="44" t="str">
        <f t="shared" si="51"/>
        <v/>
      </c>
      <c r="Q478" s="53"/>
    </row>
    <row r="479" spans="1:17" ht="14.85" customHeight="1">
      <c r="A479" s="77"/>
      <c r="B479" s="78" t="s">
        <v>92</v>
      </c>
      <c r="C479" s="56" t="str">
        <f>IF(A479="","",VLOOKUP($A$471,Declarations!$A$45:$Y$73,VLOOKUP(A479,Declarations!$A$3:$H$10,6,0),0))</f>
        <v/>
      </c>
      <c r="D479" s="57" t="str">
        <f>IF(A479="","",VLOOKUP($A$471,Declarations!$A$45:$Y$73,VLOOKUP(A479,Declarations!$A$3:$H$10,7,0),0))</f>
        <v/>
      </c>
      <c r="E479" s="56" t="str">
        <f>IF(A479="","",VLOOKUP(A479,Declarations!$A$3:$H$10,2,0))</f>
        <v/>
      </c>
      <c r="F479" s="79"/>
      <c r="G479" s="80">
        <v>1</v>
      </c>
      <c r="H479" s="60"/>
      <c r="I479" s="44" t="str">
        <f t="shared" si="51"/>
        <v/>
      </c>
      <c r="J479" s="44" t="str">
        <f t="shared" si="51"/>
        <v/>
      </c>
      <c r="K479" s="44" t="str">
        <f t="shared" si="51"/>
        <v/>
      </c>
      <c r="L479" s="44" t="str">
        <f t="shared" si="51"/>
        <v/>
      </c>
      <c r="M479" s="44" t="str">
        <f t="shared" si="51"/>
        <v/>
      </c>
      <c r="N479" s="44" t="str">
        <f t="shared" si="51"/>
        <v/>
      </c>
      <c r="O479" s="44" t="str">
        <f t="shared" si="51"/>
        <v/>
      </c>
      <c r="P479" s="44" t="str">
        <f t="shared" si="51"/>
        <v/>
      </c>
      <c r="Q479" s="53">
        <f>36-SUM(I472:P479)</f>
        <v>21</v>
      </c>
    </row>
    <row r="480" spans="1:17" ht="14.85" customHeight="1">
      <c r="A480" s="61" t="s">
        <v>76</v>
      </c>
      <c r="B480" s="62"/>
      <c r="C480" s="62" t="s">
        <v>147</v>
      </c>
      <c r="D480" s="66"/>
      <c r="E480" s="66"/>
      <c r="F480" s="68"/>
      <c r="G480" s="66"/>
      <c r="H480" s="32"/>
      <c r="I480" s="75"/>
      <c r="J480" s="75"/>
      <c r="K480" s="75"/>
      <c r="L480" s="76"/>
      <c r="M480" s="53"/>
      <c r="N480" s="53"/>
      <c r="O480" s="53"/>
      <c r="P480" s="53"/>
      <c r="Q480" s="53"/>
    </row>
    <row r="481" spans="1:17" ht="14.85" customHeight="1">
      <c r="A481" s="77">
        <v>9</v>
      </c>
      <c r="B481" s="78" t="s">
        <v>85</v>
      </c>
      <c r="C481" s="56" t="str">
        <f>IF(A481="","",VLOOKUP($A$480,Declarations!$A$45:$Y$73,VLOOKUP(A481,Declarations!$A$3:$H$10,6,0),0))</f>
        <v>Sam Brewer</v>
      </c>
      <c r="D481" s="57" t="str">
        <f>IF(A481="","",VLOOKUP($A$480,Declarations!$A$45:$Y$73,VLOOKUP(A481,Declarations!$A$3:$H$10,7,0),0))</f>
        <v>W35</v>
      </c>
      <c r="E481" s="56" t="str">
        <f>IF(A481="","",VLOOKUP(A481,Declarations!$A$3:$H$10,2,0))</f>
        <v>Thames Valley Harriers</v>
      </c>
      <c r="F481" s="79" t="s">
        <v>522</v>
      </c>
      <c r="G481" s="80">
        <v>8</v>
      </c>
      <c r="H481" s="60"/>
      <c r="I481" s="44" t="str">
        <f t="shared" ref="I481:P488" si="52">IF($A481="","",IF($A481=I$12,$G481,""))</f>
        <v/>
      </c>
      <c r="J481" s="44" t="str">
        <f t="shared" si="52"/>
        <v/>
      </c>
      <c r="K481" s="44" t="str">
        <f t="shared" si="52"/>
        <v/>
      </c>
      <c r="L481" s="44" t="str">
        <f t="shared" si="52"/>
        <v/>
      </c>
      <c r="M481" s="44" t="str">
        <f t="shared" si="52"/>
        <v/>
      </c>
      <c r="N481" s="44" t="str">
        <f t="shared" si="52"/>
        <v/>
      </c>
      <c r="O481" s="44" t="str">
        <f t="shared" si="52"/>
        <v/>
      </c>
      <c r="P481" s="44">
        <f t="shared" si="52"/>
        <v>8</v>
      </c>
      <c r="Q481" s="53"/>
    </row>
    <row r="482" spans="1:17" ht="14.85" customHeight="1">
      <c r="A482" s="77">
        <v>4</v>
      </c>
      <c r="B482" s="78" t="s">
        <v>86</v>
      </c>
      <c r="C482" s="56" t="str">
        <f>IF(A482="","",VLOOKUP($A$480,Declarations!$A$45:$Y$73,VLOOKUP(A482,Declarations!$A$3:$H$10,6,0),0))</f>
        <v>Nikki Sturzaker</v>
      </c>
      <c r="D482" s="57" t="str">
        <f>IF(A482="","",VLOOKUP($A$480,Declarations!$A$45:$Y$73,VLOOKUP(A482,Declarations!$A$3:$H$10,7,0),0))</f>
        <v>W45</v>
      </c>
      <c r="E482" s="56" t="str">
        <f>IF(A482="","",VLOOKUP(A482,Declarations!$A$3:$H$10,2,0))</f>
        <v>Herne Hill Harriers</v>
      </c>
      <c r="F482" s="79" t="s">
        <v>523</v>
      </c>
      <c r="G482" s="80">
        <v>7</v>
      </c>
      <c r="H482" s="60"/>
      <c r="I482" s="44" t="str">
        <f t="shared" si="52"/>
        <v/>
      </c>
      <c r="J482" s="44" t="str">
        <f t="shared" si="52"/>
        <v/>
      </c>
      <c r="K482" s="44">
        <f t="shared" si="52"/>
        <v>7</v>
      </c>
      <c r="L482" s="44" t="str">
        <f t="shared" si="52"/>
        <v/>
      </c>
      <c r="M482" s="44" t="str">
        <f t="shared" si="52"/>
        <v/>
      </c>
      <c r="N482" s="44" t="str">
        <f t="shared" si="52"/>
        <v/>
      </c>
      <c r="O482" s="44" t="str">
        <f t="shared" si="52"/>
        <v/>
      </c>
      <c r="P482" s="44" t="str">
        <f t="shared" si="52"/>
        <v/>
      </c>
      <c r="Q482" s="53"/>
    </row>
    <row r="483" spans="1:17" ht="14.85" customHeight="1">
      <c r="A483" s="77">
        <v>8</v>
      </c>
      <c r="B483" s="78" t="s">
        <v>87</v>
      </c>
      <c r="C483" s="56" t="str">
        <f>IF(A483="","",VLOOKUP($A$480,Declarations!$A$45:$Y$73,VLOOKUP(A483,Declarations!$A$3:$H$10,6,0),0))</f>
        <v>Mary Davies</v>
      </c>
      <c r="D483" s="57" t="str">
        <f>IF(A483="","",VLOOKUP($A$480,Declarations!$A$45:$Y$73,VLOOKUP(A483,Declarations!$A$3:$H$10,7,0),0))</f>
        <v>W45</v>
      </c>
      <c r="E483" s="56" t="str">
        <f>IF(A483="","",VLOOKUP(A483,Declarations!$A$3:$H$10,2,0))</f>
        <v>Serpentine</v>
      </c>
      <c r="F483" s="79" t="s">
        <v>525</v>
      </c>
      <c r="G483" s="80">
        <v>6</v>
      </c>
      <c r="H483" s="60"/>
      <c r="I483" s="44" t="str">
        <f t="shared" si="52"/>
        <v/>
      </c>
      <c r="J483" s="44" t="str">
        <f t="shared" si="52"/>
        <v/>
      </c>
      <c r="K483" s="44" t="str">
        <f t="shared" si="52"/>
        <v/>
      </c>
      <c r="L483" s="44" t="str">
        <f t="shared" si="52"/>
        <v/>
      </c>
      <c r="M483" s="44" t="str">
        <f t="shared" si="52"/>
        <v/>
      </c>
      <c r="N483" s="44" t="str">
        <f t="shared" si="52"/>
        <v/>
      </c>
      <c r="O483" s="44">
        <f t="shared" si="52"/>
        <v>6</v>
      </c>
      <c r="P483" s="44" t="str">
        <f t="shared" si="52"/>
        <v/>
      </c>
      <c r="Q483" s="53"/>
    </row>
    <row r="484" spans="1:17" ht="14.85" customHeight="1">
      <c r="A484" s="77">
        <v>5</v>
      </c>
      <c r="B484" s="78" t="s">
        <v>88</v>
      </c>
      <c r="C484" s="56" t="str">
        <f>IF(A484="","",VLOOKUP($A$480,Declarations!$A$45:$Y$73,VLOOKUP(A484,Declarations!$A$3:$H$10,6,0),0))</f>
        <v>Lucy Duncan</v>
      </c>
      <c r="D484" s="57" t="str">
        <f>IF(A484="","",VLOOKUP($A$480,Declarations!$A$45:$Y$73,VLOOKUP(A484,Declarations!$A$3:$H$10,7,0),0))</f>
        <v>W45</v>
      </c>
      <c r="E484" s="56" t="str">
        <f>IF(A484="","",VLOOKUP(A484,Declarations!$A$3:$H$10,2,0))</f>
        <v>Hillingdon</v>
      </c>
      <c r="F484" s="79" t="s">
        <v>530</v>
      </c>
      <c r="G484" s="80">
        <v>5</v>
      </c>
      <c r="H484" s="60"/>
      <c r="I484" s="44" t="str">
        <f t="shared" si="52"/>
        <v/>
      </c>
      <c r="J484" s="44" t="str">
        <f t="shared" si="52"/>
        <v/>
      </c>
      <c r="K484" s="44" t="str">
        <f t="shared" si="52"/>
        <v/>
      </c>
      <c r="L484" s="44">
        <f t="shared" si="52"/>
        <v>5</v>
      </c>
      <c r="M484" s="44" t="str">
        <f t="shared" si="52"/>
        <v/>
      </c>
      <c r="N484" s="44" t="str">
        <f t="shared" si="52"/>
        <v/>
      </c>
      <c r="O484" s="44" t="str">
        <f t="shared" si="52"/>
        <v/>
      </c>
      <c r="P484" s="44" t="str">
        <f t="shared" si="52"/>
        <v/>
      </c>
      <c r="Q484" s="53"/>
    </row>
    <row r="485" spans="1:17" ht="14.85" customHeight="1">
      <c r="A485" s="77">
        <v>7</v>
      </c>
      <c r="B485" s="78" t="s">
        <v>89</v>
      </c>
      <c r="C485" s="56" t="str">
        <f>IF(A485="","",VLOOKUP($A$480,Declarations!$A$45:$Y$73,VLOOKUP(A485,Declarations!$A$3:$H$10,6,0),0))</f>
        <v>Vicky Chan</v>
      </c>
      <c r="D485" s="57" t="str">
        <f>IF(A485="","",VLOOKUP($A$480,Declarations!$A$45:$Y$73,VLOOKUP(A485,Declarations!$A$3:$H$10,7,0),0))</f>
        <v>W40</v>
      </c>
      <c r="E485" s="56" t="str">
        <f>IF(A485="","",VLOOKUP(A485,Declarations!$A$3:$H$10,2,0))</f>
        <v>Ealing Eagles</v>
      </c>
      <c r="F485" s="79" t="s">
        <v>532</v>
      </c>
      <c r="G485" s="80">
        <v>4</v>
      </c>
      <c r="H485" s="60"/>
      <c r="I485" s="44" t="str">
        <f t="shared" si="52"/>
        <v/>
      </c>
      <c r="J485" s="44" t="str">
        <f t="shared" si="52"/>
        <v/>
      </c>
      <c r="K485" s="44" t="str">
        <f t="shared" si="52"/>
        <v/>
      </c>
      <c r="L485" s="44" t="str">
        <f t="shared" si="52"/>
        <v/>
      </c>
      <c r="M485" s="44" t="str">
        <f t="shared" si="52"/>
        <v/>
      </c>
      <c r="N485" s="44">
        <f t="shared" si="52"/>
        <v>4</v>
      </c>
      <c r="O485" s="44" t="str">
        <f t="shared" si="52"/>
        <v/>
      </c>
      <c r="P485" s="44" t="str">
        <f t="shared" si="52"/>
        <v/>
      </c>
      <c r="Q485" s="53"/>
    </row>
    <row r="486" spans="1:17" ht="14.85" customHeight="1">
      <c r="A486" s="77">
        <v>6</v>
      </c>
      <c r="B486" s="78" t="s">
        <v>90</v>
      </c>
      <c r="C486" s="56" t="str">
        <f>IF(A486="","",VLOOKUP($A$480,Declarations!$A$45:$Y$73,VLOOKUP(A486,Declarations!$A$3:$H$10,6,0),0))</f>
        <v>Jenny O'Sullivan</v>
      </c>
      <c r="D486" s="57" t="str">
        <f>IF(A486="","",VLOOKUP($A$480,Declarations!$A$45:$Y$73,VLOOKUP(A486,Declarations!$A$3:$H$10,7,0),0))</f>
        <v>W45</v>
      </c>
      <c r="E486" s="56" t="str">
        <f>IF(A486="","",VLOOKUP(A486,Declarations!$A$3:$H$10,2,0))</f>
        <v>Metros</v>
      </c>
      <c r="F486" s="79" t="s">
        <v>490</v>
      </c>
      <c r="G486" s="80">
        <v>3</v>
      </c>
      <c r="H486" s="60"/>
      <c r="I486" s="44" t="str">
        <f t="shared" si="52"/>
        <v/>
      </c>
      <c r="J486" s="44" t="str">
        <f t="shared" si="52"/>
        <v/>
      </c>
      <c r="K486" s="44" t="str">
        <f t="shared" si="52"/>
        <v/>
      </c>
      <c r="L486" s="44" t="str">
        <f t="shared" si="52"/>
        <v/>
      </c>
      <c r="M486" s="44">
        <f t="shared" si="52"/>
        <v>3</v>
      </c>
      <c r="N486" s="44" t="str">
        <f t="shared" si="52"/>
        <v/>
      </c>
      <c r="O486" s="44" t="str">
        <f t="shared" si="52"/>
        <v/>
      </c>
      <c r="P486" s="44" t="str">
        <f t="shared" si="52"/>
        <v/>
      </c>
      <c r="Q486" s="53"/>
    </row>
    <row r="487" spans="1:17" ht="14.85" customHeight="1">
      <c r="A487" s="77"/>
      <c r="B487" s="78" t="s">
        <v>91</v>
      </c>
      <c r="C487" s="56" t="str">
        <f>IF(A487="","",VLOOKUP($A$480,Declarations!$A$45:$Y$73,VLOOKUP(A487,Declarations!$A$3:$H$10,6,0),0))</f>
        <v/>
      </c>
      <c r="D487" s="57" t="str">
        <f>IF(A487="","",VLOOKUP($A$480,Declarations!$A$45:$Y$73,VLOOKUP(A487,Declarations!$A$3:$H$10,7,0),0))</f>
        <v/>
      </c>
      <c r="E487" s="56" t="str">
        <f>IF(A487="","",VLOOKUP(A487,Declarations!$A$3:$H$10,2,0))</f>
        <v/>
      </c>
      <c r="F487" s="79"/>
      <c r="G487" s="80">
        <v>2</v>
      </c>
      <c r="H487" s="60"/>
      <c r="I487" s="44" t="str">
        <f t="shared" si="52"/>
        <v/>
      </c>
      <c r="J487" s="44" t="str">
        <f t="shared" si="52"/>
        <v/>
      </c>
      <c r="K487" s="44" t="str">
        <f t="shared" si="52"/>
        <v/>
      </c>
      <c r="L487" s="44" t="str">
        <f t="shared" si="52"/>
        <v/>
      </c>
      <c r="M487" s="44" t="str">
        <f t="shared" si="52"/>
        <v/>
      </c>
      <c r="N487" s="44" t="str">
        <f t="shared" si="52"/>
        <v/>
      </c>
      <c r="O487" s="44" t="str">
        <f t="shared" si="52"/>
        <v/>
      </c>
      <c r="P487" s="44" t="str">
        <f t="shared" si="52"/>
        <v/>
      </c>
      <c r="Q487" s="53"/>
    </row>
    <row r="488" spans="1:17" ht="14.85" customHeight="1">
      <c r="A488" s="77"/>
      <c r="B488" s="78" t="s">
        <v>92</v>
      </c>
      <c r="C488" s="56" t="str">
        <f>IF(A488="","",VLOOKUP($A$480,Declarations!$A$45:$Y$73,VLOOKUP(A488,Declarations!$A$3:$H$10,6,0),0))</f>
        <v/>
      </c>
      <c r="D488" s="57" t="str">
        <f>IF(A488="","",VLOOKUP($A$480,Declarations!$A$45:$Y$73,VLOOKUP(A488,Declarations!$A$3:$H$10,7,0),0))</f>
        <v/>
      </c>
      <c r="E488" s="56" t="str">
        <f>IF(A488="","",VLOOKUP(A488,Declarations!$A$3:$H$10,2,0))</f>
        <v/>
      </c>
      <c r="F488" s="79"/>
      <c r="G488" s="80">
        <v>1</v>
      </c>
      <c r="H488" s="60"/>
      <c r="I488" s="44" t="str">
        <f t="shared" si="52"/>
        <v/>
      </c>
      <c r="J488" s="44" t="str">
        <f t="shared" si="52"/>
        <v/>
      </c>
      <c r="K488" s="44" t="str">
        <f t="shared" si="52"/>
        <v/>
      </c>
      <c r="L488" s="44" t="str">
        <f t="shared" si="52"/>
        <v/>
      </c>
      <c r="M488" s="44" t="str">
        <f t="shared" si="52"/>
        <v/>
      </c>
      <c r="N488" s="44" t="str">
        <f t="shared" si="52"/>
        <v/>
      </c>
      <c r="O488" s="44" t="str">
        <f t="shared" si="52"/>
        <v/>
      </c>
      <c r="P488" s="44" t="str">
        <f t="shared" si="52"/>
        <v/>
      </c>
      <c r="Q488" s="53">
        <f>36-SUM(I481:P488)</f>
        <v>3</v>
      </c>
    </row>
    <row r="489" spans="1:17" ht="14.85" customHeight="1">
      <c r="A489" s="61" t="s">
        <v>77</v>
      </c>
      <c r="B489" s="62"/>
      <c r="C489" s="62" t="s">
        <v>148</v>
      </c>
      <c r="D489" s="66"/>
      <c r="E489" s="66"/>
      <c r="F489" s="68"/>
      <c r="G489" s="66"/>
      <c r="H489" s="32"/>
      <c r="I489" s="75"/>
      <c r="J489" s="75"/>
      <c r="K489" s="75"/>
      <c r="L489" s="76"/>
      <c r="M489" s="53"/>
      <c r="N489" s="53"/>
      <c r="O489" s="53"/>
      <c r="P489" s="53"/>
      <c r="Q489" s="53"/>
    </row>
    <row r="490" spans="1:17" ht="14.85" customHeight="1">
      <c r="A490" s="77">
        <v>4</v>
      </c>
      <c r="B490" s="78" t="s">
        <v>85</v>
      </c>
      <c r="C490" s="56" t="str">
        <f>IF(A490="","",VLOOKUP($A$489,Declarations!$A$45:$Y$73,VLOOKUP(A490,Declarations!$A$3:$H$10,6,0),0))</f>
        <v>Sharon St Luce</v>
      </c>
      <c r="D490" s="57" t="str">
        <f>IF(A490="","",VLOOKUP($A$489,Declarations!$A$45:$Y$73,VLOOKUP(A490,Declarations!$A$3:$H$10,7,0),0))</f>
        <v>W60</v>
      </c>
      <c r="E490" s="56" t="str">
        <f>IF(A490="","",VLOOKUP(A490,Declarations!$A$3:$H$10,2,0))</f>
        <v>Herne Hill Harriers</v>
      </c>
      <c r="F490" s="79" t="s">
        <v>521</v>
      </c>
      <c r="G490" s="80">
        <v>8</v>
      </c>
      <c r="H490" s="60"/>
      <c r="I490" s="44" t="str">
        <f t="shared" ref="I490:P497" si="53">IF($A490="","",IF($A490=I$12,$G490,""))</f>
        <v/>
      </c>
      <c r="J490" s="44" t="str">
        <f t="shared" si="53"/>
        <v/>
      </c>
      <c r="K490" s="44">
        <f t="shared" si="53"/>
        <v>8</v>
      </c>
      <c r="L490" s="44" t="str">
        <f t="shared" si="53"/>
        <v/>
      </c>
      <c r="M490" s="44" t="str">
        <f t="shared" si="53"/>
        <v/>
      </c>
      <c r="N490" s="44" t="str">
        <f t="shared" si="53"/>
        <v/>
      </c>
      <c r="O490" s="44" t="str">
        <f t="shared" si="53"/>
        <v/>
      </c>
      <c r="P490" s="44" t="str">
        <f t="shared" si="53"/>
        <v/>
      </c>
      <c r="Q490" s="53"/>
    </row>
    <row r="491" spans="1:17" ht="14.85" customHeight="1">
      <c r="A491" s="77">
        <v>5</v>
      </c>
      <c r="B491" s="78" t="s">
        <v>86</v>
      </c>
      <c r="C491" s="56" t="str">
        <f>IF(A491="","",VLOOKUP($A$489,Declarations!$A$45:$Y$73,VLOOKUP(A491,Declarations!$A$3:$H$10,6,0),0))</f>
        <v>Elisa Morse</v>
      </c>
      <c r="D491" s="57" t="str">
        <f>IF(A491="","",VLOOKUP($A$489,Declarations!$A$45:$Y$73,VLOOKUP(A491,Declarations!$A$3:$H$10,7,0),0))</f>
        <v>W50</v>
      </c>
      <c r="E491" s="56" t="str">
        <f>IF(A491="","",VLOOKUP(A491,Declarations!$A$3:$H$10,2,0))</f>
        <v>Hillingdon</v>
      </c>
      <c r="F491" s="79" t="s">
        <v>526</v>
      </c>
      <c r="G491" s="80">
        <v>7</v>
      </c>
      <c r="H491" s="60"/>
      <c r="I491" s="44" t="str">
        <f t="shared" si="53"/>
        <v/>
      </c>
      <c r="J491" s="44" t="str">
        <f t="shared" si="53"/>
        <v/>
      </c>
      <c r="K491" s="44" t="str">
        <f t="shared" si="53"/>
        <v/>
      </c>
      <c r="L491" s="44">
        <f t="shared" si="53"/>
        <v>7</v>
      </c>
      <c r="M491" s="44" t="str">
        <f t="shared" si="53"/>
        <v/>
      </c>
      <c r="N491" s="44" t="str">
        <f t="shared" si="53"/>
        <v/>
      </c>
      <c r="O491" s="44" t="str">
        <f t="shared" si="53"/>
        <v/>
      </c>
      <c r="P491" s="44" t="str">
        <f t="shared" si="53"/>
        <v/>
      </c>
      <c r="Q491" s="53"/>
    </row>
    <row r="492" spans="1:17" ht="14.85" customHeight="1">
      <c r="A492" s="77">
        <v>8</v>
      </c>
      <c r="B492" s="78" t="s">
        <v>87</v>
      </c>
      <c r="C492" s="56" t="str">
        <f>IF(A492="","",VLOOKUP($A$489,Declarations!$A$45:$Y$73,VLOOKUP(A492,Declarations!$A$3:$H$10,6,0),0))</f>
        <v>Andrea Sanders-Reece</v>
      </c>
      <c r="D492" s="57" t="str">
        <f>IF(A492="","",VLOOKUP($A$489,Declarations!$A$45:$Y$73,VLOOKUP(A492,Declarations!$A$3:$H$10,7,0),0))</f>
        <v>W65</v>
      </c>
      <c r="E492" s="56" t="str">
        <f>IF(A492="","",VLOOKUP(A492,Declarations!$A$3:$H$10,2,0))</f>
        <v>Serpentine</v>
      </c>
      <c r="F492" s="79" t="s">
        <v>529</v>
      </c>
      <c r="G492" s="80">
        <v>6</v>
      </c>
      <c r="H492" s="60"/>
      <c r="I492" s="44" t="str">
        <f t="shared" si="53"/>
        <v/>
      </c>
      <c r="J492" s="44" t="str">
        <f t="shared" si="53"/>
        <v/>
      </c>
      <c r="K492" s="44" t="str">
        <f t="shared" si="53"/>
        <v/>
      </c>
      <c r="L492" s="44" t="str">
        <f t="shared" si="53"/>
        <v/>
      </c>
      <c r="M492" s="44" t="str">
        <f t="shared" si="53"/>
        <v/>
      </c>
      <c r="N492" s="44" t="str">
        <f t="shared" si="53"/>
        <v/>
      </c>
      <c r="O492" s="44">
        <f t="shared" si="53"/>
        <v>6</v>
      </c>
      <c r="P492" s="44" t="str">
        <f t="shared" si="53"/>
        <v/>
      </c>
      <c r="Q492" s="53"/>
    </row>
    <row r="493" spans="1:17" ht="14.85" customHeight="1">
      <c r="A493" s="77">
        <v>3</v>
      </c>
      <c r="B493" s="78" t="s">
        <v>88</v>
      </c>
      <c r="C493" s="56" t="str">
        <f>IF(A493="","",VLOOKUP($A$489,Declarations!$A$45:$Y$73,VLOOKUP(A493,Declarations!$A$3:$H$10,6,0),0))</f>
        <v>Louise Prince</v>
      </c>
      <c r="D493" s="57" t="str">
        <f>IF(A493="","",VLOOKUP($A$489,Declarations!$A$45:$Y$73,VLOOKUP(A493,Declarations!$A$3:$H$10,7,0),0))</f>
        <v>W50</v>
      </c>
      <c r="E493" s="56" t="str">
        <f>IF(A493="","",VLOOKUP(A493,Declarations!$A$3:$H$10,2,0))</f>
        <v xml:space="preserve">Ealing Southall &amp; Middlesex </v>
      </c>
      <c r="F493" s="79" t="s">
        <v>485</v>
      </c>
      <c r="G493" s="80">
        <v>5</v>
      </c>
      <c r="H493" s="60"/>
      <c r="I493" s="44" t="str">
        <f t="shared" si="53"/>
        <v/>
      </c>
      <c r="J493" s="44">
        <f t="shared" si="53"/>
        <v>5</v>
      </c>
      <c r="K493" s="44" t="str">
        <f t="shared" si="53"/>
        <v/>
      </c>
      <c r="L493" s="44" t="str">
        <f t="shared" si="53"/>
        <v/>
      </c>
      <c r="M493" s="44" t="str">
        <f t="shared" si="53"/>
        <v/>
      </c>
      <c r="N493" s="44" t="str">
        <f t="shared" si="53"/>
        <v/>
      </c>
      <c r="O493" s="44" t="str">
        <f t="shared" si="53"/>
        <v/>
      </c>
      <c r="P493" s="44" t="str">
        <f t="shared" si="53"/>
        <v/>
      </c>
      <c r="Q493" s="53"/>
    </row>
    <row r="494" spans="1:17" ht="14.85" customHeight="1">
      <c r="A494" s="77">
        <v>9</v>
      </c>
      <c r="B494" s="78" t="s">
        <v>89</v>
      </c>
      <c r="C494" s="56" t="str">
        <f>IF(A494="","",VLOOKUP($A$489,Declarations!$A$45:$Y$73,VLOOKUP(A494,Declarations!$A$3:$H$10,6,0),0))</f>
        <v>Andrea Broughton</v>
      </c>
      <c r="D494" s="57" t="str">
        <f>IF(A494="","",VLOOKUP($A$489,Declarations!$A$45:$Y$73,VLOOKUP(A494,Declarations!$A$3:$H$10,7,0),0))</f>
        <v>W50</v>
      </c>
      <c r="E494" s="56" t="str">
        <f>IF(A494="","",VLOOKUP(A494,Declarations!$A$3:$H$10,2,0))</f>
        <v>Thames Valley Harriers</v>
      </c>
      <c r="F494" s="79" t="s">
        <v>533</v>
      </c>
      <c r="G494" s="80">
        <v>4</v>
      </c>
      <c r="H494" s="60"/>
      <c r="I494" s="44" t="str">
        <f t="shared" si="53"/>
        <v/>
      </c>
      <c r="J494" s="44" t="str">
        <f t="shared" si="53"/>
        <v/>
      </c>
      <c r="K494" s="44" t="str">
        <f t="shared" si="53"/>
        <v/>
      </c>
      <c r="L494" s="44" t="str">
        <f t="shared" si="53"/>
        <v/>
      </c>
      <c r="M494" s="44" t="str">
        <f t="shared" si="53"/>
        <v/>
      </c>
      <c r="N494" s="44" t="str">
        <f t="shared" si="53"/>
        <v/>
      </c>
      <c r="O494" s="44" t="str">
        <f t="shared" si="53"/>
        <v/>
      </c>
      <c r="P494" s="44">
        <f t="shared" si="53"/>
        <v>4</v>
      </c>
      <c r="Q494" s="53"/>
    </row>
    <row r="495" spans="1:17" ht="14.85" customHeight="1">
      <c r="A495" s="77"/>
      <c r="B495" s="78" t="s">
        <v>90</v>
      </c>
      <c r="C495" s="56" t="str">
        <f>IF(A495="","",VLOOKUP($A$489,Declarations!$A$45:$Y$73,VLOOKUP(A495,Declarations!$A$3:$H$10,6,0),0))</f>
        <v/>
      </c>
      <c r="D495" s="57" t="str">
        <f>IF(A495="","",VLOOKUP($A$489,Declarations!$A$45:$Y$73,VLOOKUP(A495,Declarations!$A$3:$H$10,7,0),0))</f>
        <v/>
      </c>
      <c r="E495" s="56" t="str">
        <f>IF(A495="","",VLOOKUP(A495,Declarations!$A$3:$H$10,2,0))</f>
        <v/>
      </c>
      <c r="F495" s="79"/>
      <c r="G495" s="80">
        <v>3</v>
      </c>
      <c r="H495" s="60"/>
      <c r="I495" s="44" t="str">
        <f t="shared" si="53"/>
        <v/>
      </c>
      <c r="J495" s="44" t="str">
        <f t="shared" si="53"/>
        <v/>
      </c>
      <c r="K495" s="44" t="str">
        <f t="shared" si="53"/>
        <v/>
      </c>
      <c r="L495" s="44" t="str">
        <f t="shared" si="53"/>
        <v/>
      </c>
      <c r="M495" s="44" t="str">
        <f t="shared" si="53"/>
        <v/>
      </c>
      <c r="N495" s="44" t="str">
        <f t="shared" si="53"/>
        <v/>
      </c>
      <c r="O495" s="44" t="str">
        <f t="shared" si="53"/>
        <v/>
      </c>
      <c r="P495" s="44" t="str">
        <f t="shared" si="53"/>
        <v/>
      </c>
      <c r="Q495" s="53"/>
    </row>
    <row r="496" spans="1:17" ht="14.85" customHeight="1">
      <c r="A496" s="77"/>
      <c r="B496" s="78" t="s">
        <v>91</v>
      </c>
      <c r="C496" s="56" t="str">
        <f>IF(A496="","",VLOOKUP($A$489,Declarations!$A$45:$Y$73,VLOOKUP(A496,Declarations!$A$3:$H$10,6,0),0))</f>
        <v/>
      </c>
      <c r="D496" s="57" t="str">
        <f>IF(A496="","",VLOOKUP($A$489,Declarations!$A$45:$Y$73,VLOOKUP(A496,Declarations!$A$3:$H$10,7,0),0))</f>
        <v/>
      </c>
      <c r="E496" s="56" t="str">
        <f>IF(A496="","",VLOOKUP(A496,Declarations!$A$3:$H$10,2,0))</f>
        <v/>
      </c>
      <c r="F496" s="79"/>
      <c r="G496" s="80">
        <v>2</v>
      </c>
      <c r="H496" s="60"/>
      <c r="I496" s="44" t="str">
        <f t="shared" si="53"/>
        <v/>
      </c>
      <c r="J496" s="44" t="str">
        <f t="shared" si="53"/>
        <v/>
      </c>
      <c r="K496" s="44" t="str">
        <f t="shared" si="53"/>
        <v/>
      </c>
      <c r="L496" s="44" t="str">
        <f t="shared" si="53"/>
        <v/>
      </c>
      <c r="M496" s="44" t="str">
        <f t="shared" si="53"/>
        <v/>
      </c>
      <c r="N496" s="44" t="str">
        <f t="shared" si="53"/>
        <v/>
      </c>
      <c r="O496" s="44" t="str">
        <f t="shared" si="53"/>
        <v/>
      </c>
      <c r="P496" s="44" t="str">
        <f t="shared" si="53"/>
        <v/>
      </c>
      <c r="Q496" s="53"/>
    </row>
    <row r="497" spans="1:17" ht="14.85" customHeight="1">
      <c r="A497" s="77"/>
      <c r="B497" s="78" t="s">
        <v>92</v>
      </c>
      <c r="C497" s="56" t="str">
        <f>IF(A497="","",VLOOKUP($A$489,Declarations!$A$45:$Y$73,VLOOKUP(A497,Declarations!$A$3:$H$10,6,0),0))</f>
        <v/>
      </c>
      <c r="D497" s="57" t="str">
        <f>IF(A497="","",VLOOKUP($A$489,Declarations!$A$45:$Y$73,VLOOKUP(A497,Declarations!$A$3:$H$10,7,0),0))</f>
        <v/>
      </c>
      <c r="E497" s="56" t="str">
        <f>IF(A497="","",VLOOKUP(A497,Declarations!$A$3:$H$10,2,0))</f>
        <v/>
      </c>
      <c r="F497" s="79"/>
      <c r="G497" s="80">
        <v>1</v>
      </c>
      <c r="H497" s="60"/>
      <c r="I497" s="44" t="str">
        <f t="shared" si="53"/>
        <v/>
      </c>
      <c r="J497" s="44" t="str">
        <f t="shared" si="53"/>
        <v/>
      </c>
      <c r="K497" s="44" t="str">
        <f t="shared" si="53"/>
        <v/>
      </c>
      <c r="L497" s="44" t="str">
        <f t="shared" si="53"/>
        <v/>
      </c>
      <c r="M497" s="44" t="str">
        <f t="shared" si="53"/>
        <v/>
      </c>
      <c r="N497" s="44" t="str">
        <f t="shared" si="53"/>
        <v/>
      </c>
      <c r="O497" s="44" t="str">
        <f t="shared" si="53"/>
        <v/>
      </c>
      <c r="P497" s="44" t="str">
        <f t="shared" si="53"/>
        <v/>
      </c>
      <c r="Q497" s="53">
        <f>36-SUM(I490:P497)</f>
        <v>6</v>
      </c>
    </row>
    <row r="498" spans="1:17" ht="14.85" customHeight="1">
      <c r="A498" s="61" t="s">
        <v>78</v>
      </c>
      <c r="B498" s="62"/>
      <c r="C498" s="62" t="s">
        <v>149</v>
      </c>
      <c r="D498" s="66"/>
      <c r="E498" s="66"/>
      <c r="F498" s="68"/>
      <c r="G498" s="66"/>
      <c r="H498" s="32"/>
      <c r="I498" s="75"/>
      <c r="J498" s="75"/>
      <c r="K498" s="75"/>
      <c r="L498" s="76"/>
      <c r="M498" s="53"/>
      <c r="N498" s="53"/>
      <c r="O498" s="53"/>
      <c r="P498" s="53"/>
      <c r="Q498" s="53"/>
    </row>
    <row r="499" spans="1:17" ht="14.85" customHeight="1">
      <c r="A499" s="77">
        <v>4</v>
      </c>
      <c r="B499" s="78" t="s">
        <v>85</v>
      </c>
      <c r="C499" s="56" t="str">
        <f>IF(A499="","",VLOOKUP($A$498,Declarations!$A$45:$Y$73,VLOOKUP(A499,Declarations!$A$3:$H$10,6,0),0))</f>
        <v>Barbara Macanas</v>
      </c>
      <c r="D499" s="57" t="str">
        <f>IF(A499="","",VLOOKUP($A$498,Declarations!$A$45:$Y$73,VLOOKUP(A499,Declarations!$A$3:$H$10,7,0),0))</f>
        <v>W60</v>
      </c>
      <c r="E499" s="56" t="str">
        <f>IF(A499="","",VLOOKUP(A499,Declarations!$A$3:$H$10,2,0))</f>
        <v>Herne Hill Harriers</v>
      </c>
      <c r="F499" s="79" t="s">
        <v>527</v>
      </c>
      <c r="G499" s="80">
        <v>8</v>
      </c>
      <c r="H499" s="60"/>
      <c r="I499" s="44" t="str">
        <f t="shared" ref="I499:P506" si="54">IF($A499="","",IF($A499=I$12,$G499,""))</f>
        <v/>
      </c>
      <c r="J499" s="44" t="str">
        <f t="shared" si="54"/>
        <v/>
      </c>
      <c r="K499" s="44">
        <f t="shared" si="54"/>
        <v>8</v>
      </c>
      <c r="L499" s="44" t="str">
        <f t="shared" si="54"/>
        <v/>
      </c>
      <c r="M499" s="44" t="str">
        <f t="shared" si="54"/>
        <v/>
      </c>
      <c r="N499" s="44" t="str">
        <f t="shared" si="54"/>
        <v/>
      </c>
      <c r="O499" s="44" t="str">
        <f t="shared" si="54"/>
        <v/>
      </c>
      <c r="P499" s="44" t="str">
        <f t="shared" si="54"/>
        <v/>
      </c>
      <c r="Q499" s="53"/>
    </row>
    <row r="500" spans="1:17" ht="14.85" customHeight="1">
      <c r="A500" s="77">
        <v>5</v>
      </c>
      <c r="B500" s="78" t="s">
        <v>86</v>
      </c>
      <c r="C500" s="56" t="str">
        <f>IF(A500="","",VLOOKUP($A$498,Declarations!$A$45:$Y$73,VLOOKUP(A500,Declarations!$A$3:$H$10,6,0),0))</f>
        <v>Christine Heemskerk</v>
      </c>
      <c r="D500" s="57" t="str">
        <f>IF(A500="","",VLOOKUP($A$498,Declarations!$A$45:$Y$73,VLOOKUP(A500,Declarations!$A$3:$H$10,7,0),0))</f>
        <v>W60</v>
      </c>
      <c r="E500" s="56" t="str">
        <f>IF(A500="","",VLOOKUP(A500,Declarations!$A$3:$H$10,2,0))</f>
        <v>Hillingdon</v>
      </c>
      <c r="F500" s="79" t="s">
        <v>528</v>
      </c>
      <c r="G500" s="80">
        <v>7</v>
      </c>
      <c r="H500" s="60"/>
      <c r="I500" s="44" t="str">
        <f t="shared" si="54"/>
        <v/>
      </c>
      <c r="J500" s="44" t="str">
        <f t="shared" si="54"/>
        <v/>
      </c>
      <c r="K500" s="44" t="str">
        <f t="shared" si="54"/>
        <v/>
      </c>
      <c r="L500" s="44">
        <f t="shared" si="54"/>
        <v>7</v>
      </c>
      <c r="M500" s="44" t="str">
        <f t="shared" si="54"/>
        <v/>
      </c>
      <c r="N500" s="44" t="str">
        <f t="shared" si="54"/>
        <v/>
      </c>
      <c r="O500" s="44" t="str">
        <f t="shared" si="54"/>
        <v/>
      </c>
      <c r="P500" s="44" t="str">
        <f t="shared" si="54"/>
        <v/>
      </c>
      <c r="Q500" s="53"/>
    </row>
    <row r="501" spans="1:17" ht="14.85" customHeight="1">
      <c r="A501" s="77">
        <v>8</v>
      </c>
      <c r="B501" s="78" t="s">
        <v>87</v>
      </c>
      <c r="C501" s="56" t="str">
        <f>IF(A501="","",VLOOKUP($A$498,Declarations!$A$45:$Y$73,VLOOKUP(A501,Declarations!$A$3:$H$10,6,0),0))</f>
        <v>Hel James</v>
      </c>
      <c r="D501" s="57" t="str">
        <f>IF(A501="","",VLOOKUP($A$498,Declarations!$A$45:$Y$73,VLOOKUP(A501,Declarations!$A$3:$H$10,7,0),0))</f>
        <v>W70</v>
      </c>
      <c r="E501" s="56" t="str">
        <f>IF(A501="","",VLOOKUP(A501,Declarations!$A$3:$H$10,2,0))</f>
        <v>Serpentine</v>
      </c>
      <c r="F501" s="79" t="s">
        <v>531</v>
      </c>
      <c r="G501" s="80">
        <v>6</v>
      </c>
      <c r="H501" s="60"/>
      <c r="I501" s="44" t="str">
        <f t="shared" si="54"/>
        <v/>
      </c>
      <c r="J501" s="44" t="str">
        <f t="shared" si="54"/>
        <v/>
      </c>
      <c r="K501" s="44" t="str">
        <f t="shared" si="54"/>
        <v/>
      </c>
      <c r="L501" s="44" t="str">
        <f t="shared" si="54"/>
        <v/>
      </c>
      <c r="M501" s="44" t="str">
        <f t="shared" si="54"/>
        <v/>
      </c>
      <c r="N501" s="44" t="str">
        <f t="shared" si="54"/>
        <v/>
      </c>
      <c r="O501" s="44">
        <f t="shared" si="54"/>
        <v>6</v>
      </c>
      <c r="P501" s="44" t="str">
        <f t="shared" si="54"/>
        <v/>
      </c>
      <c r="Q501" s="53"/>
    </row>
    <row r="502" spans="1:17" ht="14.85" customHeight="1">
      <c r="A502" s="77">
        <v>3</v>
      </c>
      <c r="B502" s="78" t="s">
        <v>88</v>
      </c>
      <c r="C502" s="56" t="str">
        <f>IF(A502="","",VLOOKUP($A$498,Declarations!$A$45:$Y$73,VLOOKUP(A502,Declarations!$A$3:$H$10,6,0),0))</f>
        <v>Ann Livings</v>
      </c>
      <c r="D502" s="57" t="str">
        <f>IF(A502="","",VLOOKUP($A$498,Declarations!$A$45:$Y$73,VLOOKUP(A502,Declarations!$A$3:$H$10,7,0),0))</f>
        <v>W70</v>
      </c>
      <c r="E502" s="56" t="str">
        <f>IF(A502="","",VLOOKUP(A502,Declarations!$A$3:$H$10,2,0))</f>
        <v xml:space="preserve">Ealing Southall &amp; Middlesex </v>
      </c>
      <c r="F502" s="79" t="s">
        <v>534</v>
      </c>
      <c r="G502" s="80">
        <v>5</v>
      </c>
      <c r="H502" s="60"/>
      <c r="I502" s="44" t="str">
        <f t="shared" si="54"/>
        <v/>
      </c>
      <c r="J502" s="44">
        <f t="shared" si="54"/>
        <v>5</v>
      </c>
      <c r="K502" s="44" t="str">
        <f t="shared" si="54"/>
        <v/>
      </c>
      <c r="L502" s="44" t="str">
        <f t="shared" si="54"/>
        <v/>
      </c>
      <c r="M502" s="44" t="str">
        <f t="shared" si="54"/>
        <v/>
      </c>
      <c r="N502" s="44" t="str">
        <f t="shared" si="54"/>
        <v/>
      </c>
      <c r="O502" s="44" t="str">
        <f t="shared" si="54"/>
        <v/>
      </c>
      <c r="P502" s="44" t="str">
        <f t="shared" si="54"/>
        <v/>
      </c>
      <c r="Q502" s="53"/>
    </row>
    <row r="503" spans="1:17" ht="14.85" customHeight="1">
      <c r="A503" s="77"/>
      <c r="B503" s="78" t="s">
        <v>89</v>
      </c>
      <c r="C503" s="56" t="str">
        <f>IF(A503="","",VLOOKUP($A$498,Declarations!$A$45:$Y$73,VLOOKUP(A503,Declarations!$A$3:$H$10,6,0),0))</f>
        <v/>
      </c>
      <c r="D503" s="57" t="str">
        <f>IF(A503="","",VLOOKUP($A$498,Declarations!$A$45:$Y$73,VLOOKUP(A503,Declarations!$A$3:$H$10,7,0),0))</f>
        <v/>
      </c>
      <c r="E503" s="56" t="str">
        <f>IF(A503="","",VLOOKUP(A503,Declarations!$A$3:$H$10,2,0))</f>
        <v/>
      </c>
      <c r="F503" s="79"/>
      <c r="G503" s="80">
        <v>4</v>
      </c>
      <c r="H503" s="60"/>
      <c r="I503" s="44" t="str">
        <f t="shared" si="54"/>
        <v/>
      </c>
      <c r="J503" s="44" t="str">
        <f t="shared" si="54"/>
        <v/>
      </c>
      <c r="K503" s="44" t="str">
        <f t="shared" si="54"/>
        <v/>
      </c>
      <c r="L503" s="44" t="str">
        <f t="shared" si="54"/>
        <v/>
      </c>
      <c r="M503" s="44" t="str">
        <f t="shared" si="54"/>
        <v/>
      </c>
      <c r="N503" s="44" t="str">
        <f t="shared" si="54"/>
        <v/>
      </c>
      <c r="O503" s="44" t="str">
        <f t="shared" si="54"/>
        <v/>
      </c>
      <c r="P503" s="44" t="str">
        <f t="shared" si="54"/>
        <v/>
      </c>
      <c r="Q503" s="53"/>
    </row>
    <row r="504" spans="1:17" ht="14.85" customHeight="1">
      <c r="A504" s="77"/>
      <c r="B504" s="78" t="s">
        <v>90</v>
      </c>
      <c r="C504" s="56" t="str">
        <f>IF(A504="","",VLOOKUP($A$498,Declarations!$A$45:$Y$73,VLOOKUP(A504,Declarations!$A$3:$H$10,6,0),0))</f>
        <v/>
      </c>
      <c r="D504" s="57" t="str">
        <f>IF(A504="","",VLOOKUP($A$498,Declarations!$A$45:$Y$73,VLOOKUP(A504,Declarations!$A$3:$H$10,7,0),0))</f>
        <v/>
      </c>
      <c r="E504" s="56" t="str">
        <f>IF(A504="","",VLOOKUP(A504,Declarations!$A$3:$H$10,2,0))</f>
        <v/>
      </c>
      <c r="F504" s="79"/>
      <c r="G504" s="80">
        <v>3</v>
      </c>
      <c r="H504" s="60"/>
      <c r="I504" s="44" t="str">
        <f t="shared" si="54"/>
        <v/>
      </c>
      <c r="J504" s="44" t="str">
        <f t="shared" si="54"/>
        <v/>
      </c>
      <c r="K504" s="44" t="str">
        <f t="shared" si="54"/>
        <v/>
      </c>
      <c r="L504" s="44" t="str">
        <f t="shared" si="54"/>
        <v/>
      </c>
      <c r="M504" s="44" t="str">
        <f t="shared" si="54"/>
        <v/>
      </c>
      <c r="N504" s="44" t="str">
        <f t="shared" si="54"/>
        <v/>
      </c>
      <c r="O504" s="44" t="str">
        <f t="shared" si="54"/>
        <v/>
      </c>
      <c r="P504" s="44" t="str">
        <f t="shared" si="54"/>
        <v/>
      </c>
      <c r="Q504" s="53"/>
    </row>
    <row r="505" spans="1:17" ht="14.85" customHeight="1">
      <c r="A505" s="77"/>
      <c r="B505" s="78" t="s">
        <v>91</v>
      </c>
      <c r="C505" s="56" t="str">
        <f>IF(A505="","",VLOOKUP($A$498,Declarations!$A$45:$Y$73,VLOOKUP(A505,Declarations!$A$3:$H$10,6,0),0))</f>
        <v/>
      </c>
      <c r="D505" s="57" t="str">
        <f>IF(A505="","",VLOOKUP($A$498,Declarations!$A$45:$Y$73,VLOOKUP(A505,Declarations!$A$3:$H$10,7,0),0))</f>
        <v/>
      </c>
      <c r="E505" s="56" t="str">
        <f>IF(A505="","",VLOOKUP(A505,Declarations!$A$3:$H$10,2,0))</f>
        <v/>
      </c>
      <c r="F505" s="79"/>
      <c r="G505" s="80">
        <v>2</v>
      </c>
      <c r="H505" s="60"/>
      <c r="I505" s="44" t="str">
        <f t="shared" si="54"/>
        <v/>
      </c>
      <c r="J505" s="44" t="str">
        <f t="shared" si="54"/>
        <v/>
      </c>
      <c r="K505" s="44" t="str">
        <f t="shared" si="54"/>
        <v/>
      </c>
      <c r="L505" s="44" t="str">
        <f t="shared" si="54"/>
        <v/>
      </c>
      <c r="M505" s="44" t="str">
        <f t="shared" si="54"/>
        <v/>
      </c>
      <c r="N505" s="44" t="str">
        <f t="shared" si="54"/>
        <v/>
      </c>
      <c r="O505" s="44" t="str">
        <f t="shared" si="54"/>
        <v/>
      </c>
      <c r="P505" s="44" t="str">
        <f t="shared" si="54"/>
        <v/>
      </c>
      <c r="Q505" s="53"/>
    </row>
    <row r="506" spans="1:17" ht="14.85" customHeight="1">
      <c r="A506" s="77"/>
      <c r="B506" s="78" t="s">
        <v>92</v>
      </c>
      <c r="C506" s="56" t="str">
        <f>IF(A506="","",VLOOKUP($A$498,Declarations!$A$45:$Y$73,VLOOKUP(A506,Declarations!$A$3:$H$10,6,0),0))</f>
        <v/>
      </c>
      <c r="D506" s="57" t="str">
        <f>IF(A506="","",VLOOKUP($A$498,Declarations!$A$45:$Y$73,VLOOKUP(A506,Declarations!$A$3:$H$10,7,0),0))</f>
        <v/>
      </c>
      <c r="E506" s="56" t="str">
        <f>IF(A506="","",VLOOKUP(A506,Declarations!$A$3:$H$10,2,0))</f>
        <v/>
      </c>
      <c r="F506" s="79"/>
      <c r="G506" s="80">
        <v>1</v>
      </c>
      <c r="H506" s="60"/>
      <c r="I506" s="44" t="str">
        <f t="shared" si="54"/>
        <v/>
      </c>
      <c r="J506" s="44" t="str">
        <f t="shared" si="54"/>
        <v/>
      </c>
      <c r="K506" s="44" t="str">
        <f t="shared" si="54"/>
        <v/>
      </c>
      <c r="L506" s="44" t="str">
        <f t="shared" si="54"/>
        <v/>
      </c>
      <c r="M506" s="44" t="str">
        <f t="shared" si="54"/>
        <v/>
      </c>
      <c r="N506" s="44" t="str">
        <f t="shared" si="54"/>
        <v/>
      </c>
      <c r="O506" s="44" t="str">
        <f t="shared" si="54"/>
        <v/>
      </c>
      <c r="P506" s="44" t="str">
        <f t="shared" si="54"/>
        <v/>
      </c>
      <c r="Q506" s="53">
        <f>36-SUM(I499:P506)</f>
        <v>10</v>
      </c>
    </row>
    <row r="507" spans="1:17" ht="14.85" customHeight="1">
      <c r="A507" s="61" t="s">
        <v>79</v>
      </c>
      <c r="B507" s="62"/>
      <c r="C507" s="62" t="s">
        <v>150</v>
      </c>
      <c r="D507" s="66"/>
      <c r="E507" s="66"/>
      <c r="F507" s="68"/>
      <c r="G507" s="66"/>
      <c r="H507" s="32"/>
      <c r="I507" s="75"/>
      <c r="J507" s="75"/>
      <c r="K507" s="75"/>
      <c r="L507" s="76"/>
      <c r="M507" s="53"/>
      <c r="N507" s="53"/>
      <c r="O507" s="53"/>
      <c r="P507" s="53"/>
      <c r="Q507" s="53"/>
    </row>
    <row r="508" spans="1:17" ht="14.85" customHeight="1">
      <c r="A508" s="77">
        <v>4</v>
      </c>
      <c r="B508" s="78" t="s">
        <v>85</v>
      </c>
      <c r="C508" s="56" t="str">
        <f>IF(A508="","",VLOOKUP($A$507,Declarations!$A$45:$Y$73,VLOOKUP(A508,Declarations!$A$3:$H$10,6,0),0))</f>
        <v>Nikki Sturzaker</v>
      </c>
      <c r="D508" s="57" t="str">
        <f>IF(A508="","",VLOOKUP($A$507,Declarations!$A$45:$Y$73,VLOOKUP(A508,Declarations!$A$3:$H$10,7,0),0))</f>
        <v>W45</v>
      </c>
      <c r="E508" s="56" t="str">
        <f>IF(A508="","",VLOOKUP(A508,Declarations!$A$3:$H$10,2,0))</f>
        <v>Herne Hill Harriers</v>
      </c>
      <c r="F508" s="79" t="s">
        <v>472</v>
      </c>
      <c r="G508" s="80">
        <v>8</v>
      </c>
      <c r="H508" s="60"/>
      <c r="I508" s="44" t="str">
        <f t="shared" ref="I508:P515" si="55">IF($A508="","",IF($A508=I$12,$G508,""))</f>
        <v/>
      </c>
      <c r="J508" s="44" t="str">
        <f t="shared" si="55"/>
        <v/>
      </c>
      <c r="K508" s="44">
        <f t="shared" si="55"/>
        <v>8</v>
      </c>
      <c r="L508" s="44" t="str">
        <f t="shared" si="55"/>
        <v/>
      </c>
      <c r="M508" s="44" t="str">
        <f t="shared" si="55"/>
        <v/>
      </c>
      <c r="N508" s="44" t="str">
        <f t="shared" si="55"/>
        <v/>
      </c>
      <c r="O508" s="44" t="str">
        <f t="shared" si="55"/>
        <v/>
      </c>
      <c r="P508" s="44" t="str">
        <f t="shared" si="55"/>
        <v/>
      </c>
      <c r="Q508" s="53"/>
    </row>
    <row r="509" spans="1:17" ht="14.85" customHeight="1">
      <c r="A509" s="77">
        <v>9</v>
      </c>
      <c r="B509" s="78" t="s">
        <v>86</v>
      </c>
      <c r="C509" s="56" t="str">
        <f>IF(A509="","",VLOOKUP($A$507,Declarations!$A$45:$Y$73,VLOOKUP(A509,Declarations!$A$3:$H$10,6,0),0))</f>
        <v>Victoria Carter</v>
      </c>
      <c r="D509" s="57" t="str">
        <f>IF(A509="","",VLOOKUP($A$507,Declarations!$A$45:$Y$73,VLOOKUP(A509,Declarations!$A$3:$H$10,7,0),0))</f>
        <v>W35</v>
      </c>
      <c r="E509" s="56" t="str">
        <f>IF(A509="","",VLOOKUP(A509,Declarations!$A$3:$H$10,2,0))</f>
        <v>Thames Valley Harriers</v>
      </c>
      <c r="F509" s="79" t="s">
        <v>540</v>
      </c>
      <c r="G509" s="80">
        <v>7</v>
      </c>
      <c r="H509" s="60"/>
      <c r="I509" s="44" t="str">
        <f t="shared" si="55"/>
        <v/>
      </c>
      <c r="J509" s="44" t="str">
        <f t="shared" si="55"/>
        <v/>
      </c>
      <c r="K509" s="44" t="str">
        <f t="shared" si="55"/>
        <v/>
      </c>
      <c r="L509" s="44" t="str">
        <f t="shared" si="55"/>
        <v/>
      </c>
      <c r="M509" s="44" t="str">
        <f t="shared" si="55"/>
        <v/>
      </c>
      <c r="N509" s="44" t="str">
        <f t="shared" si="55"/>
        <v/>
      </c>
      <c r="O509" s="44" t="str">
        <f t="shared" si="55"/>
        <v/>
      </c>
      <c r="P509" s="44">
        <f t="shared" si="55"/>
        <v>7</v>
      </c>
      <c r="Q509" s="53"/>
    </row>
    <row r="510" spans="1:17" ht="14.85" customHeight="1">
      <c r="A510" s="77">
        <v>5</v>
      </c>
      <c r="B510" s="78" t="s">
        <v>87</v>
      </c>
      <c r="C510" s="56" t="str">
        <f>IF(A510="","",VLOOKUP($A$507,Declarations!$A$45:$Y$73,VLOOKUP(A510,Declarations!$A$3:$H$10,6,0),0))</f>
        <v>Maria Hernandez-Humm</v>
      </c>
      <c r="D510" s="57" t="str">
        <f>IF(A510="","",VLOOKUP($A$507,Declarations!$A$45:$Y$73,VLOOKUP(A510,Declarations!$A$3:$H$10,7,0),0))</f>
        <v>W55</v>
      </c>
      <c r="E510" s="56" t="str">
        <f>IF(A510="","",VLOOKUP(A510,Declarations!$A$3:$H$10,2,0))</f>
        <v>Hillingdon</v>
      </c>
      <c r="F510" s="79" t="s">
        <v>541</v>
      </c>
      <c r="G510" s="80">
        <v>6</v>
      </c>
      <c r="H510" s="60"/>
      <c r="I510" s="44" t="str">
        <f t="shared" si="55"/>
        <v/>
      </c>
      <c r="J510" s="44" t="str">
        <f t="shared" si="55"/>
        <v/>
      </c>
      <c r="K510" s="44" t="str">
        <f t="shared" si="55"/>
        <v/>
      </c>
      <c r="L510" s="44">
        <f t="shared" si="55"/>
        <v>6</v>
      </c>
      <c r="M510" s="44" t="str">
        <f t="shared" si="55"/>
        <v/>
      </c>
      <c r="N510" s="44" t="str">
        <f t="shared" si="55"/>
        <v/>
      </c>
      <c r="O510" s="44" t="str">
        <f t="shared" si="55"/>
        <v/>
      </c>
      <c r="P510" s="44" t="str">
        <f t="shared" si="55"/>
        <v/>
      </c>
      <c r="Q510" s="53"/>
    </row>
    <row r="511" spans="1:17" ht="14.85" customHeight="1">
      <c r="A511" s="77">
        <v>8</v>
      </c>
      <c r="B511" s="78" t="s">
        <v>88</v>
      </c>
      <c r="C511" s="56" t="str">
        <f>IF(A511="","",VLOOKUP($A$507,Declarations!$A$45:$Y$73,VLOOKUP(A511,Declarations!$A$3:$H$10,6,0),0))</f>
        <v>Rhiannon Needham</v>
      </c>
      <c r="D511" s="57" t="str">
        <f>IF(A511="","",VLOOKUP($A$507,Declarations!$A$45:$Y$73,VLOOKUP(A511,Declarations!$A$3:$H$10,7,0),0))</f>
        <v>W40</v>
      </c>
      <c r="E511" s="56" t="str">
        <f>IF(A511="","",VLOOKUP(A511,Declarations!$A$3:$H$10,2,0))</f>
        <v>Serpentine</v>
      </c>
      <c r="F511" s="79" t="s">
        <v>541</v>
      </c>
      <c r="G511" s="80">
        <v>5</v>
      </c>
      <c r="H511" s="60"/>
      <c r="I511" s="44" t="str">
        <f t="shared" si="55"/>
        <v/>
      </c>
      <c r="J511" s="44" t="str">
        <f t="shared" si="55"/>
        <v/>
      </c>
      <c r="K511" s="44" t="str">
        <f t="shared" si="55"/>
        <v/>
      </c>
      <c r="L511" s="44" t="str">
        <f t="shared" si="55"/>
        <v/>
      </c>
      <c r="M511" s="44" t="str">
        <f t="shared" si="55"/>
        <v/>
      </c>
      <c r="N511" s="44" t="str">
        <f t="shared" si="55"/>
        <v/>
      </c>
      <c r="O511" s="44">
        <f t="shared" si="55"/>
        <v>5</v>
      </c>
      <c r="P511" s="44" t="str">
        <f t="shared" si="55"/>
        <v/>
      </c>
      <c r="Q511" s="53"/>
    </row>
    <row r="512" spans="1:17" ht="14.85" customHeight="1">
      <c r="A512" s="77"/>
      <c r="B512" s="78" t="s">
        <v>89</v>
      </c>
      <c r="C512" s="56" t="str">
        <f>IF(A512="","",VLOOKUP($A$507,Declarations!$A$45:$Y$73,VLOOKUP(A512,Declarations!$A$3:$H$10,6,0),0))</f>
        <v/>
      </c>
      <c r="D512" s="57" t="str">
        <f>IF(A512="","",VLOOKUP($A$507,Declarations!$A$45:$Y$73,VLOOKUP(A512,Declarations!$A$3:$H$10,7,0),0))</f>
        <v/>
      </c>
      <c r="E512" s="56" t="str">
        <f>IF(A512="","",VLOOKUP(A512,Declarations!$A$3:$H$10,2,0))</f>
        <v/>
      </c>
      <c r="F512" s="79"/>
      <c r="G512" s="80">
        <v>4</v>
      </c>
      <c r="H512" s="60"/>
      <c r="I512" s="44" t="str">
        <f t="shared" si="55"/>
        <v/>
      </c>
      <c r="J512" s="44" t="str">
        <f t="shared" si="55"/>
        <v/>
      </c>
      <c r="K512" s="44" t="str">
        <f t="shared" si="55"/>
        <v/>
      </c>
      <c r="L512" s="44" t="str">
        <f t="shared" si="55"/>
        <v/>
      </c>
      <c r="M512" s="44" t="str">
        <f t="shared" si="55"/>
        <v/>
      </c>
      <c r="N512" s="44" t="str">
        <f t="shared" si="55"/>
        <v/>
      </c>
      <c r="O512" s="44" t="str">
        <f t="shared" si="55"/>
        <v/>
      </c>
      <c r="P512" s="44" t="str">
        <f t="shared" si="55"/>
        <v/>
      </c>
      <c r="Q512" s="53"/>
    </row>
    <row r="513" spans="1:17" ht="14.85" customHeight="1">
      <c r="A513" s="77"/>
      <c r="B513" s="78" t="s">
        <v>90</v>
      </c>
      <c r="C513" s="56" t="str">
        <f>IF(A513="","",VLOOKUP($A$507,Declarations!$A$45:$Y$73,VLOOKUP(A513,Declarations!$A$3:$H$10,6,0),0))</f>
        <v/>
      </c>
      <c r="D513" s="57" t="str">
        <f>IF(A513="","",VLOOKUP($A$507,Declarations!$A$45:$Y$73,VLOOKUP(A513,Declarations!$A$3:$H$10,7,0),0))</f>
        <v/>
      </c>
      <c r="E513" s="56" t="str">
        <f>IF(A513="","",VLOOKUP(A513,Declarations!$A$3:$H$10,2,0))</f>
        <v/>
      </c>
      <c r="F513" s="79"/>
      <c r="G513" s="80">
        <v>3</v>
      </c>
      <c r="H513" s="60"/>
      <c r="I513" s="44" t="str">
        <f t="shared" si="55"/>
        <v/>
      </c>
      <c r="J513" s="44" t="str">
        <f t="shared" si="55"/>
        <v/>
      </c>
      <c r="K513" s="44" t="str">
        <f t="shared" si="55"/>
        <v/>
      </c>
      <c r="L513" s="44" t="str">
        <f t="shared" si="55"/>
        <v/>
      </c>
      <c r="M513" s="44" t="str">
        <f t="shared" si="55"/>
        <v/>
      </c>
      <c r="N513" s="44" t="str">
        <f t="shared" si="55"/>
        <v/>
      </c>
      <c r="O513" s="44" t="str">
        <f t="shared" si="55"/>
        <v/>
      </c>
      <c r="P513" s="44" t="str">
        <f t="shared" si="55"/>
        <v/>
      </c>
      <c r="Q513" s="53"/>
    </row>
    <row r="514" spans="1:17" ht="14.85" customHeight="1">
      <c r="A514" s="77"/>
      <c r="B514" s="78" t="s">
        <v>91</v>
      </c>
      <c r="C514" s="56" t="str">
        <f>IF(A514="","",VLOOKUP($A$507,Declarations!$A$45:$Y$73,VLOOKUP(A514,Declarations!$A$3:$H$10,6,0),0))</f>
        <v/>
      </c>
      <c r="D514" s="57" t="str">
        <f>IF(A514="","",VLOOKUP($A$507,Declarations!$A$45:$Y$73,VLOOKUP(A514,Declarations!$A$3:$H$10,7,0),0))</f>
        <v/>
      </c>
      <c r="E514" s="56" t="str">
        <f>IF(A514="","",VLOOKUP(A514,Declarations!$A$3:$H$10,2,0))</f>
        <v/>
      </c>
      <c r="F514" s="79"/>
      <c r="G514" s="80">
        <v>2</v>
      </c>
      <c r="H514" s="60"/>
      <c r="I514" s="44" t="str">
        <f t="shared" si="55"/>
        <v/>
      </c>
      <c r="J514" s="44" t="str">
        <f t="shared" si="55"/>
        <v/>
      </c>
      <c r="K514" s="44" t="str">
        <f t="shared" si="55"/>
        <v/>
      </c>
      <c r="L514" s="44" t="str">
        <f t="shared" si="55"/>
        <v/>
      </c>
      <c r="M514" s="44" t="str">
        <f t="shared" si="55"/>
        <v/>
      </c>
      <c r="N514" s="44" t="str">
        <f t="shared" si="55"/>
        <v/>
      </c>
      <c r="O514" s="44" t="str">
        <f t="shared" si="55"/>
        <v/>
      </c>
      <c r="P514" s="44" t="str">
        <f t="shared" si="55"/>
        <v/>
      </c>
      <c r="Q514" s="53"/>
    </row>
    <row r="515" spans="1:17" ht="14.85" customHeight="1">
      <c r="A515" s="77"/>
      <c r="B515" s="78" t="s">
        <v>92</v>
      </c>
      <c r="C515" s="56" t="str">
        <f>IF(A515="","",VLOOKUP($A$507,Declarations!$A$45:$Y$73,VLOOKUP(A515,Declarations!$A$3:$H$10,6,0),0))</f>
        <v/>
      </c>
      <c r="D515" s="57" t="str">
        <f>IF(A515="","",VLOOKUP($A$507,Declarations!$A$45:$Y$73,VLOOKUP(A515,Declarations!$A$3:$H$10,7,0),0))</f>
        <v/>
      </c>
      <c r="E515" s="56" t="str">
        <f>IF(A515="","",VLOOKUP(A515,Declarations!$A$3:$H$10,2,0))</f>
        <v/>
      </c>
      <c r="F515" s="79"/>
      <c r="G515" s="80">
        <v>1</v>
      </c>
      <c r="H515" s="60"/>
      <c r="I515" s="44" t="str">
        <f t="shared" si="55"/>
        <v/>
      </c>
      <c r="J515" s="44" t="str">
        <f t="shared" si="55"/>
        <v/>
      </c>
      <c r="K515" s="44" t="str">
        <f t="shared" si="55"/>
        <v/>
      </c>
      <c r="L515" s="44" t="str">
        <f t="shared" si="55"/>
        <v/>
      </c>
      <c r="M515" s="44" t="str">
        <f t="shared" si="55"/>
        <v/>
      </c>
      <c r="N515" s="44" t="str">
        <f t="shared" si="55"/>
        <v/>
      </c>
      <c r="O515" s="44" t="str">
        <f t="shared" si="55"/>
        <v/>
      </c>
      <c r="P515" s="44" t="str">
        <f t="shared" si="55"/>
        <v/>
      </c>
      <c r="Q515" s="53">
        <f>36-SUM(I508:P515)</f>
        <v>10</v>
      </c>
    </row>
    <row r="516" spans="1:17" ht="14.85" customHeight="1">
      <c r="A516" s="61" t="s">
        <v>80</v>
      </c>
      <c r="B516" s="62"/>
      <c r="C516" s="62" t="s">
        <v>151</v>
      </c>
      <c r="D516" s="66"/>
      <c r="E516" s="66"/>
      <c r="F516" s="68"/>
      <c r="G516" s="66"/>
      <c r="H516" s="32"/>
      <c r="I516" s="75"/>
      <c r="J516" s="75"/>
      <c r="K516" s="75"/>
      <c r="L516" s="76"/>
      <c r="M516" s="53"/>
      <c r="N516" s="53"/>
      <c r="O516" s="53"/>
      <c r="P516" s="53"/>
      <c r="Q516" s="53"/>
    </row>
    <row r="517" spans="1:17" ht="14.85" customHeight="1">
      <c r="A517" s="77">
        <v>4</v>
      </c>
      <c r="B517" s="78" t="s">
        <v>85</v>
      </c>
      <c r="C517" s="56" t="str">
        <f>IF(A517="","",VLOOKUP($A$516,Declarations!$A$45:$Y$73,VLOOKUP(A517,Declarations!$A$3:$H$10,6,0),0))</f>
        <v>Patrizia Gnoato</v>
      </c>
      <c r="D517" s="57" t="str">
        <f>IF(A517="","",VLOOKUP($A$516,Declarations!$A$45:$Y$73,VLOOKUP(A517,Declarations!$A$3:$H$10,7,0),0))</f>
        <v>W50</v>
      </c>
      <c r="E517" s="56" t="str">
        <f>IF(A517="","",VLOOKUP(A517,Declarations!$A$3:$H$10,2,0))</f>
        <v>Herne Hill Harriers</v>
      </c>
      <c r="F517" s="79" t="s">
        <v>542</v>
      </c>
      <c r="G517" s="80">
        <v>8</v>
      </c>
      <c r="H517" s="60"/>
      <c r="I517" s="44" t="str">
        <f t="shared" ref="I517:P524" si="56">IF($A517="","",IF($A517=I$12,$G517,""))</f>
        <v/>
      </c>
      <c r="J517" s="44" t="str">
        <f t="shared" si="56"/>
        <v/>
      </c>
      <c r="K517" s="44">
        <f t="shared" si="56"/>
        <v>8</v>
      </c>
      <c r="L517" s="44" t="str">
        <f t="shared" si="56"/>
        <v/>
      </c>
      <c r="M517" s="44" t="str">
        <f t="shared" si="56"/>
        <v/>
      </c>
      <c r="N517" s="44" t="str">
        <f t="shared" si="56"/>
        <v/>
      </c>
      <c r="O517" s="44" t="str">
        <f t="shared" si="56"/>
        <v/>
      </c>
      <c r="P517" s="44" t="str">
        <f t="shared" si="56"/>
        <v/>
      </c>
      <c r="Q517" s="53"/>
    </row>
    <row r="518" spans="1:17" ht="14.85" customHeight="1">
      <c r="A518" s="77">
        <v>3</v>
      </c>
      <c r="B518" s="78" t="s">
        <v>86</v>
      </c>
      <c r="C518" s="56" t="str">
        <f>IF(A518="","",VLOOKUP($A$516,Declarations!$A$45:$Y$73,VLOOKUP(A518,Declarations!$A$3:$H$10,6,0),0))</f>
        <v>Louise Prince</v>
      </c>
      <c r="D518" s="57" t="str">
        <f>IF(A518="","",VLOOKUP($A$516,Declarations!$A$45:$Y$73,VLOOKUP(A518,Declarations!$A$3:$H$10,7,0),0))</f>
        <v>W50</v>
      </c>
      <c r="E518" s="56" t="str">
        <f>IF(A518="","",VLOOKUP(A518,Declarations!$A$3:$H$10,2,0))</f>
        <v xml:space="preserve">Ealing Southall &amp; Middlesex </v>
      </c>
      <c r="F518" s="79" t="s">
        <v>541</v>
      </c>
      <c r="G518" s="80">
        <v>7</v>
      </c>
      <c r="H518" s="60"/>
      <c r="I518" s="44" t="str">
        <f t="shared" si="56"/>
        <v/>
      </c>
      <c r="J518" s="44">
        <f t="shared" si="56"/>
        <v>7</v>
      </c>
      <c r="K518" s="44" t="str">
        <f t="shared" si="56"/>
        <v/>
      </c>
      <c r="L518" s="44" t="str">
        <f t="shared" si="56"/>
        <v/>
      </c>
      <c r="M518" s="44" t="str">
        <f t="shared" si="56"/>
        <v/>
      </c>
      <c r="N518" s="44" t="str">
        <f t="shared" si="56"/>
        <v/>
      </c>
      <c r="O518" s="44" t="str">
        <f t="shared" si="56"/>
        <v/>
      </c>
      <c r="P518" s="44" t="str">
        <f t="shared" si="56"/>
        <v/>
      </c>
      <c r="Q518" s="53"/>
    </row>
    <row r="519" spans="1:17" ht="14.85" customHeight="1">
      <c r="A519" s="77">
        <v>5</v>
      </c>
      <c r="B519" s="78" t="s">
        <v>87</v>
      </c>
      <c r="C519" s="56" t="str">
        <f>IF(A519="","",VLOOKUP($A$516,Declarations!$A$45:$Y$73,VLOOKUP(A519,Declarations!$A$3:$H$10,6,0),0))</f>
        <v>Lesley Conway</v>
      </c>
      <c r="D519" s="57" t="str">
        <f>IF(A519="","",VLOOKUP($A$516,Declarations!$A$45:$Y$73,VLOOKUP(A519,Declarations!$A$3:$H$10,7,0),0))</f>
        <v>W60</v>
      </c>
      <c r="E519" s="56" t="str">
        <f>IF(A519="","",VLOOKUP(A519,Declarations!$A$3:$H$10,2,0))</f>
        <v>Hillingdon</v>
      </c>
      <c r="F519" s="79" t="s">
        <v>543</v>
      </c>
      <c r="G519" s="80">
        <v>6</v>
      </c>
      <c r="H519" s="60"/>
      <c r="I519" s="44" t="str">
        <f t="shared" si="56"/>
        <v/>
      </c>
      <c r="J519" s="44" t="str">
        <f t="shared" si="56"/>
        <v/>
      </c>
      <c r="K519" s="44" t="str">
        <f t="shared" si="56"/>
        <v/>
      </c>
      <c r="L519" s="44">
        <f t="shared" si="56"/>
        <v>6</v>
      </c>
      <c r="M519" s="44" t="str">
        <f t="shared" si="56"/>
        <v/>
      </c>
      <c r="N519" s="44" t="str">
        <f t="shared" si="56"/>
        <v/>
      </c>
      <c r="O519" s="44" t="str">
        <f t="shared" si="56"/>
        <v/>
      </c>
      <c r="P519" s="44" t="str">
        <f t="shared" si="56"/>
        <v/>
      </c>
      <c r="Q519" s="53"/>
    </row>
    <row r="520" spans="1:17" ht="14.85" customHeight="1">
      <c r="A520" s="77">
        <v>8</v>
      </c>
      <c r="B520" s="78" t="s">
        <v>88</v>
      </c>
      <c r="C520" s="56" t="str">
        <f>IF(A520="","",VLOOKUP($A$516,Declarations!$A$45:$Y$73,VLOOKUP(A520,Declarations!$A$3:$H$10,6,0),0))</f>
        <v>Hel James</v>
      </c>
      <c r="D520" s="57" t="str">
        <f>IF(A520="","",VLOOKUP($A$516,Declarations!$A$45:$Y$73,VLOOKUP(A520,Declarations!$A$3:$H$10,7,0),0))</f>
        <v>W70</v>
      </c>
      <c r="E520" s="56" t="str">
        <f>IF(A520="","",VLOOKUP(A520,Declarations!$A$3:$H$10,2,0))</f>
        <v>Serpentine</v>
      </c>
      <c r="F520" s="79" t="s">
        <v>543</v>
      </c>
      <c r="G520" s="80">
        <v>5</v>
      </c>
      <c r="H520" s="60"/>
      <c r="I520" s="44" t="str">
        <f t="shared" si="56"/>
        <v/>
      </c>
      <c r="J520" s="44" t="str">
        <f t="shared" si="56"/>
        <v/>
      </c>
      <c r="K520" s="44" t="str">
        <f t="shared" si="56"/>
        <v/>
      </c>
      <c r="L520" s="44" t="str">
        <f t="shared" si="56"/>
        <v/>
      </c>
      <c r="M520" s="44" t="str">
        <f t="shared" si="56"/>
        <v/>
      </c>
      <c r="N520" s="44" t="str">
        <f t="shared" si="56"/>
        <v/>
      </c>
      <c r="O520" s="44">
        <f t="shared" si="56"/>
        <v>5</v>
      </c>
      <c r="P520" s="44" t="str">
        <f t="shared" si="56"/>
        <v/>
      </c>
      <c r="Q520" s="53"/>
    </row>
    <row r="521" spans="1:17" ht="14.85" customHeight="1">
      <c r="A521" s="77"/>
      <c r="B521" s="78" t="s">
        <v>89</v>
      </c>
      <c r="C521" s="56" t="str">
        <f>IF(A521="","",VLOOKUP($A$516,Declarations!$A$45:$Y$73,VLOOKUP(A521,Declarations!$A$3:$H$10,6,0),0))</f>
        <v/>
      </c>
      <c r="D521" s="57" t="str">
        <f>IF(A521="","",VLOOKUP($A$516,Declarations!$A$45:$Y$73,VLOOKUP(A521,Declarations!$A$3:$H$10,7,0),0))</f>
        <v/>
      </c>
      <c r="E521" s="56" t="str">
        <f>IF(A521="","",VLOOKUP(A521,Declarations!$A$3:$H$10,2,0))</f>
        <v/>
      </c>
      <c r="F521" s="79"/>
      <c r="G521" s="80">
        <v>4</v>
      </c>
      <c r="H521" s="60"/>
      <c r="I521" s="44" t="str">
        <f t="shared" si="56"/>
        <v/>
      </c>
      <c r="J521" s="44" t="str">
        <f t="shared" si="56"/>
        <v/>
      </c>
      <c r="K521" s="44" t="str">
        <f t="shared" si="56"/>
        <v/>
      </c>
      <c r="L521" s="44" t="str">
        <f t="shared" si="56"/>
        <v/>
      </c>
      <c r="M521" s="44" t="str">
        <f t="shared" si="56"/>
        <v/>
      </c>
      <c r="N521" s="44" t="str">
        <f t="shared" si="56"/>
        <v/>
      </c>
      <c r="O521" s="44" t="str">
        <f t="shared" si="56"/>
        <v/>
      </c>
      <c r="P521" s="44" t="str">
        <f t="shared" si="56"/>
        <v/>
      </c>
      <c r="Q521" s="53"/>
    </row>
    <row r="522" spans="1:17" ht="14.85" customHeight="1">
      <c r="A522" s="77"/>
      <c r="B522" s="78" t="s">
        <v>90</v>
      </c>
      <c r="C522" s="56" t="str">
        <f>IF(A522="","",VLOOKUP($A$516,Declarations!$A$45:$Y$73,VLOOKUP(A522,Declarations!$A$3:$H$10,6,0),0))</f>
        <v/>
      </c>
      <c r="D522" s="57" t="str">
        <f>IF(A522="","",VLOOKUP($A$516,Declarations!$A$45:$Y$73,VLOOKUP(A522,Declarations!$A$3:$H$10,7,0),0))</f>
        <v/>
      </c>
      <c r="E522" s="56" t="str">
        <f>IF(A522="","",VLOOKUP(A522,Declarations!$A$3:$H$10,2,0))</f>
        <v/>
      </c>
      <c r="F522" s="79"/>
      <c r="G522" s="80">
        <v>3</v>
      </c>
      <c r="H522" s="60"/>
      <c r="I522" s="44" t="str">
        <f t="shared" si="56"/>
        <v/>
      </c>
      <c r="J522" s="44" t="str">
        <f t="shared" si="56"/>
        <v/>
      </c>
      <c r="K522" s="44" t="str">
        <f t="shared" si="56"/>
        <v/>
      </c>
      <c r="L522" s="44" t="str">
        <f t="shared" si="56"/>
        <v/>
      </c>
      <c r="M522" s="44" t="str">
        <f t="shared" si="56"/>
        <v/>
      </c>
      <c r="N522" s="44" t="str">
        <f t="shared" si="56"/>
        <v/>
      </c>
      <c r="O522" s="44" t="str">
        <f t="shared" si="56"/>
        <v/>
      </c>
      <c r="P522" s="44" t="str">
        <f t="shared" si="56"/>
        <v/>
      </c>
      <c r="Q522" s="53"/>
    </row>
    <row r="523" spans="1:17" ht="14.85" customHeight="1">
      <c r="A523" s="77"/>
      <c r="B523" s="78" t="s">
        <v>91</v>
      </c>
      <c r="C523" s="56" t="str">
        <f>IF(A523="","",VLOOKUP($A$516,Declarations!$A$45:$Y$73,VLOOKUP(A523,Declarations!$A$3:$H$10,6,0),0))</f>
        <v/>
      </c>
      <c r="D523" s="57" t="str">
        <f>IF(A523="","",VLOOKUP($A$516,Declarations!$A$45:$Y$73,VLOOKUP(A523,Declarations!$A$3:$H$10,7,0),0))</f>
        <v/>
      </c>
      <c r="E523" s="56" t="str">
        <f>IF(A523="","",VLOOKUP(A523,Declarations!$A$3:$H$10,2,0))</f>
        <v/>
      </c>
      <c r="F523" s="79"/>
      <c r="G523" s="80">
        <v>2</v>
      </c>
      <c r="H523" s="60"/>
      <c r="I523" s="44" t="str">
        <f t="shared" si="56"/>
        <v/>
      </c>
      <c r="J523" s="44" t="str">
        <f t="shared" si="56"/>
        <v/>
      </c>
      <c r="K523" s="44" t="str">
        <f t="shared" si="56"/>
        <v/>
      </c>
      <c r="L523" s="44" t="str">
        <f t="shared" si="56"/>
        <v/>
      </c>
      <c r="M523" s="44" t="str">
        <f t="shared" si="56"/>
        <v/>
      </c>
      <c r="N523" s="44" t="str">
        <f t="shared" si="56"/>
        <v/>
      </c>
      <c r="O523" s="44" t="str">
        <f t="shared" si="56"/>
        <v/>
      </c>
      <c r="P523" s="44" t="str">
        <f t="shared" si="56"/>
        <v/>
      </c>
      <c r="Q523" s="53"/>
    </row>
    <row r="524" spans="1:17" ht="14.85" customHeight="1">
      <c r="A524" s="77"/>
      <c r="B524" s="78" t="s">
        <v>92</v>
      </c>
      <c r="C524" s="56" t="str">
        <f>IF(A524="","",VLOOKUP($A$516,Declarations!$A$45:$Y$73,VLOOKUP(A524,Declarations!$A$3:$H$10,6,0),0))</f>
        <v/>
      </c>
      <c r="D524" s="57" t="str">
        <f>IF(A524="","",VLOOKUP($A$516,Declarations!$A$45:$Y$73,VLOOKUP(A524,Declarations!$A$3:$H$10,7,0),0))</f>
        <v/>
      </c>
      <c r="E524" s="56" t="str">
        <f>IF(A524="","",VLOOKUP(A524,Declarations!$A$3:$H$10,2,0))</f>
        <v/>
      </c>
      <c r="F524" s="79"/>
      <c r="G524" s="80">
        <v>1</v>
      </c>
      <c r="H524" s="60"/>
      <c r="I524" s="44" t="str">
        <f t="shared" si="56"/>
        <v/>
      </c>
      <c r="J524" s="44" t="str">
        <f t="shared" si="56"/>
        <v/>
      </c>
      <c r="K524" s="44" t="str">
        <f t="shared" si="56"/>
        <v/>
      </c>
      <c r="L524" s="44" t="str">
        <f t="shared" si="56"/>
        <v/>
      </c>
      <c r="M524" s="44" t="str">
        <f t="shared" si="56"/>
        <v/>
      </c>
      <c r="N524" s="44" t="str">
        <f t="shared" si="56"/>
        <v/>
      </c>
      <c r="O524" s="44" t="str">
        <f t="shared" si="56"/>
        <v/>
      </c>
      <c r="P524" s="44" t="str">
        <f t="shared" si="56"/>
        <v/>
      </c>
      <c r="Q524" s="53">
        <f>36-SUM(I517:P524)</f>
        <v>10</v>
      </c>
    </row>
    <row r="525" spans="1:17" ht="14.85" customHeight="1">
      <c r="A525" s="61" t="s">
        <v>81</v>
      </c>
      <c r="B525" s="62"/>
      <c r="C525" s="62" t="s">
        <v>152</v>
      </c>
      <c r="D525" s="66"/>
      <c r="E525" s="66"/>
      <c r="F525" s="68"/>
      <c r="G525" s="66"/>
      <c r="H525" s="32"/>
      <c r="I525" s="75"/>
      <c r="J525" s="75"/>
      <c r="K525" s="75"/>
      <c r="L525" s="76"/>
      <c r="M525" s="53"/>
      <c r="N525" s="53"/>
      <c r="O525" s="53"/>
      <c r="P525" s="53"/>
      <c r="Q525" s="53"/>
    </row>
    <row r="526" spans="1:17" ht="14.85" customHeight="1">
      <c r="A526" s="77">
        <v>5</v>
      </c>
      <c r="B526" s="78" t="s">
        <v>85</v>
      </c>
      <c r="C526" s="56" t="str">
        <f>IF(A526="","",VLOOKUP($A$525,Declarations!$A$45:$Y$73,VLOOKUP(A526,Declarations!$A$3:$H$10,6,0),0))</f>
        <v>Lesley Conway</v>
      </c>
      <c r="D526" s="57" t="str">
        <f>IF(A526="","",VLOOKUP($A$525,Declarations!$A$45:$Y$73,VLOOKUP(A526,Declarations!$A$3:$H$10,7,0),0))</f>
        <v>W60</v>
      </c>
      <c r="E526" s="56" t="str">
        <f>IF(A526="","",VLOOKUP(A526,Declarations!$A$3:$H$10,2,0))</f>
        <v>Hillingdon</v>
      </c>
      <c r="F526" s="79" t="s">
        <v>535</v>
      </c>
      <c r="G526" s="80">
        <v>8</v>
      </c>
      <c r="H526" s="60"/>
      <c r="I526" s="44" t="str">
        <f t="shared" ref="I526:P533" si="57">IF($A526="","",IF($A526=I$12,$G526,""))</f>
        <v/>
      </c>
      <c r="J526" s="44" t="str">
        <f t="shared" si="57"/>
        <v/>
      </c>
      <c r="K526" s="44" t="str">
        <f t="shared" si="57"/>
        <v/>
      </c>
      <c r="L526" s="44">
        <f t="shared" si="57"/>
        <v>8</v>
      </c>
      <c r="M526" s="44" t="str">
        <f t="shared" si="57"/>
        <v/>
      </c>
      <c r="N526" s="44" t="str">
        <f t="shared" si="57"/>
        <v/>
      </c>
      <c r="O526" s="44" t="str">
        <f t="shared" si="57"/>
        <v/>
      </c>
      <c r="P526" s="44" t="str">
        <f t="shared" si="57"/>
        <v/>
      </c>
      <c r="Q526" s="53"/>
    </row>
    <row r="527" spans="1:17" ht="14.85" customHeight="1">
      <c r="A527" s="77">
        <v>4</v>
      </c>
      <c r="B527" s="78" t="s">
        <v>86</v>
      </c>
      <c r="C527" s="56" t="str">
        <f>IF(A527="","",VLOOKUP($A$525,Declarations!$A$45:$Y$73,VLOOKUP(A527,Declarations!$A$3:$H$10,6,0),0))</f>
        <v>Inga Bellahn</v>
      </c>
      <c r="D527" s="57" t="str">
        <f>IF(A527="","",VLOOKUP($A$525,Declarations!$A$45:$Y$73,VLOOKUP(A527,Declarations!$A$3:$H$10,7,0),0))</f>
        <v>W50</v>
      </c>
      <c r="E527" s="56" t="str">
        <f>IF(A527="","",VLOOKUP(A527,Declarations!$A$3:$H$10,2,0))</f>
        <v>Herne Hill Harriers</v>
      </c>
      <c r="F527" s="79" t="s">
        <v>536</v>
      </c>
      <c r="G527" s="80">
        <v>7</v>
      </c>
      <c r="H527" s="60"/>
      <c r="I527" s="44" t="str">
        <f t="shared" si="57"/>
        <v/>
      </c>
      <c r="J527" s="44" t="str">
        <f t="shared" si="57"/>
        <v/>
      </c>
      <c r="K527" s="44">
        <f t="shared" si="57"/>
        <v>7</v>
      </c>
      <c r="L527" s="44" t="str">
        <f t="shared" si="57"/>
        <v/>
      </c>
      <c r="M527" s="44" t="str">
        <f t="shared" si="57"/>
        <v/>
      </c>
      <c r="N527" s="44" t="str">
        <f t="shared" si="57"/>
        <v/>
      </c>
      <c r="O527" s="44" t="str">
        <f t="shared" si="57"/>
        <v/>
      </c>
      <c r="P527" s="44" t="str">
        <f t="shared" si="57"/>
        <v/>
      </c>
      <c r="Q527" s="53"/>
    </row>
    <row r="528" spans="1:17" ht="14.85" customHeight="1">
      <c r="A528" s="77">
        <v>8</v>
      </c>
      <c r="B528" s="78" t="s">
        <v>87</v>
      </c>
      <c r="C528" s="56" t="str">
        <f>IF(A528="","",VLOOKUP($A$525,Declarations!$A$45:$Y$73,VLOOKUP(A528,Declarations!$A$3:$H$10,6,0),0))</f>
        <v>Natasha Sheel</v>
      </c>
      <c r="D528" s="57" t="str">
        <f>IF(A528="","",VLOOKUP($A$525,Declarations!$A$45:$Y$73,VLOOKUP(A528,Declarations!$A$3:$H$10,7,0),0))</f>
        <v>W35</v>
      </c>
      <c r="E528" s="56" t="str">
        <f>IF(A528="","",VLOOKUP(A528,Declarations!$A$3:$H$10,2,0))</f>
        <v>Serpentine</v>
      </c>
      <c r="F528" s="79" t="s">
        <v>489</v>
      </c>
      <c r="G528" s="80">
        <v>6</v>
      </c>
      <c r="H528" s="60"/>
      <c r="I528" s="44" t="str">
        <f t="shared" si="57"/>
        <v/>
      </c>
      <c r="J528" s="44" t="str">
        <f t="shared" si="57"/>
        <v/>
      </c>
      <c r="K528" s="44" t="str">
        <f t="shared" si="57"/>
        <v/>
      </c>
      <c r="L528" s="44" t="str">
        <f t="shared" si="57"/>
        <v/>
      </c>
      <c r="M528" s="44" t="str">
        <f t="shared" si="57"/>
        <v/>
      </c>
      <c r="N528" s="44" t="str">
        <f t="shared" si="57"/>
        <v/>
      </c>
      <c r="O528" s="44">
        <f t="shared" si="57"/>
        <v>6</v>
      </c>
      <c r="P528" s="44" t="str">
        <f t="shared" si="57"/>
        <v/>
      </c>
      <c r="Q528" s="53"/>
    </row>
    <row r="529" spans="1:17" ht="14.85" customHeight="1">
      <c r="A529" s="77"/>
      <c r="B529" s="78" t="s">
        <v>88</v>
      </c>
      <c r="C529" s="56" t="str">
        <f>IF(A529="","",VLOOKUP($A$525,Declarations!$A$45:$Y$73,VLOOKUP(A529,Declarations!$A$3:$H$10,6,0),0))</f>
        <v/>
      </c>
      <c r="D529" s="57" t="str">
        <f>IF(A529="","",VLOOKUP($A$525,Declarations!$A$45:$Y$73,VLOOKUP(A529,Declarations!$A$3:$H$10,7,0),0))</f>
        <v/>
      </c>
      <c r="E529" s="56" t="str">
        <f>IF(A529="","",VLOOKUP(A529,Declarations!$A$3:$H$10,2,0))</f>
        <v/>
      </c>
      <c r="F529" s="79"/>
      <c r="G529" s="80">
        <v>5</v>
      </c>
      <c r="H529" s="60"/>
      <c r="I529" s="44" t="str">
        <f t="shared" si="57"/>
        <v/>
      </c>
      <c r="J529" s="44" t="str">
        <f t="shared" si="57"/>
        <v/>
      </c>
      <c r="K529" s="44" t="str">
        <f t="shared" si="57"/>
        <v/>
      </c>
      <c r="L529" s="44" t="str">
        <f t="shared" si="57"/>
        <v/>
      </c>
      <c r="M529" s="44" t="str">
        <f t="shared" si="57"/>
        <v/>
      </c>
      <c r="N529" s="44" t="str">
        <f t="shared" si="57"/>
        <v/>
      </c>
      <c r="O529" s="44" t="str">
        <f t="shared" si="57"/>
        <v/>
      </c>
      <c r="P529" s="44" t="str">
        <f t="shared" si="57"/>
        <v/>
      </c>
      <c r="Q529" s="53"/>
    </row>
    <row r="530" spans="1:17" ht="14.85" customHeight="1">
      <c r="A530" s="77"/>
      <c r="B530" s="78" t="s">
        <v>89</v>
      </c>
      <c r="C530" s="56" t="str">
        <f>IF(A530="","",VLOOKUP($A$525,Declarations!$A$45:$Y$73,VLOOKUP(A530,Declarations!$A$3:$H$10,6,0),0))</f>
        <v/>
      </c>
      <c r="D530" s="57" t="str">
        <f>IF(A530="","",VLOOKUP($A$525,Declarations!$A$45:$Y$73,VLOOKUP(A530,Declarations!$A$3:$H$10,7,0),0))</f>
        <v/>
      </c>
      <c r="E530" s="56" t="str">
        <f>IF(A530="","",VLOOKUP(A530,Declarations!$A$3:$H$10,2,0))</f>
        <v/>
      </c>
      <c r="F530" s="79"/>
      <c r="G530" s="80">
        <v>4</v>
      </c>
      <c r="H530" s="60"/>
      <c r="I530" s="44" t="str">
        <f t="shared" si="57"/>
        <v/>
      </c>
      <c r="J530" s="44" t="str">
        <f t="shared" si="57"/>
        <v/>
      </c>
      <c r="K530" s="44" t="str">
        <f t="shared" si="57"/>
        <v/>
      </c>
      <c r="L530" s="44" t="str">
        <f t="shared" si="57"/>
        <v/>
      </c>
      <c r="M530" s="44" t="str">
        <f t="shared" si="57"/>
        <v/>
      </c>
      <c r="N530" s="44" t="str">
        <f t="shared" si="57"/>
        <v/>
      </c>
      <c r="O530" s="44" t="str">
        <f t="shared" si="57"/>
        <v/>
      </c>
      <c r="P530" s="44" t="str">
        <f t="shared" si="57"/>
        <v/>
      </c>
      <c r="Q530" s="53"/>
    </row>
    <row r="531" spans="1:17" ht="14.85" customHeight="1">
      <c r="A531" s="77"/>
      <c r="B531" s="78" t="s">
        <v>90</v>
      </c>
      <c r="C531" s="56" t="str">
        <f>IF(A531="","",VLOOKUP($A$525,Declarations!$A$45:$Y$73,VLOOKUP(A531,Declarations!$A$3:$H$10,6,0),0))</f>
        <v/>
      </c>
      <c r="D531" s="57" t="str">
        <f>IF(A531="","",VLOOKUP($A$525,Declarations!$A$45:$Y$73,VLOOKUP(A531,Declarations!$A$3:$H$10,7,0),0))</f>
        <v/>
      </c>
      <c r="E531" s="56" t="str">
        <f>IF(A531="","",VLOOKUP(A531,Declarations!$A$3:$H$10,2,0))</f>
        <v/>
      </c>
      <c r="F531" s="79"/>
      <c r="G531" s="80">
        <v>3</v>
      </c>
      <c r="H531" s="60"/>
      <c r="I531" s="44" t="str">
        <f t="shared" si="57"/>
        <v/>
      </c>
      <c r="J531" s="44" t="str">
        <f t="shared" si="57"/>
        <v/>
      </c>
      <c r="K531" s="44" t="str">
        <f t="shared" si="57"/>
        <v/>
      </c>
      <c r="L531" s="44" t="str">
        <f t="shared" si="57"/>
        <v/>
      </c>
      <c r="M531" s="44" t="str">
        <f t="shared" si="57"/>
        <v/>
      </c>
      <c r="N531" s="44" t="str">
        <f t="shared" si="57"/>
        <v/>
      </c>
      <c r="O531" s="44" t="str">
        <f t="shared" si="57"/>
        <v/>
      </c>
      <c r="P531" s="44" t="str">
        <f t="shared" si="57"/>
        <v/>
      </c>
      <c r="Q531" s="53"/>
    </row>
    <row r="532" spans="1:17" ht="14.85" customHeight="1">
      <c r="A532" s="77"/>
      <c r="B532" s="78" t="s">
        <v>91</v>
      </c>
      <c r="C532" s="56" t="str">
        <f>IF(A532="","",VLOOKUP($A$525,Declarations!$A$45:$Y$73,VLOOKUP(A532,Declarations!$A$3:$H$10,6,0),0))</f>
        <v/>
      </c>
      <c r="D532" s="57" t="str">
        <f>IF(A532="","",VLOOKUP($A$525,Declarations!$A$45:$Y$73,VLOOKUP(A532,Declarations!$A$3:$H$10,7,0),0))</f>
        <v/>
      </c>
      <c r="E532" s="56" t="str">
        <f>IF(A532="","",VLOOKUP(A532,Declarations!$A$3:$H$10,2,0))</f>
        <v/>
      </c>
      <c r="F532" s="79"/>
      <c r="G532" s="80">
        <v>2</v>
      </c>
      <c r="H532" s="60"/>
      <c r="I532" s="44" t="str">
        <f t="shared" si="57"/>
        <v/>
      </c>
      <c r="J532" s="44" t="str">
        <f t="shared" si="57"/>
        <v/>
      </c>
      <c r="K532" s="44" t="str">
        <f t="shared" si="57"/>
        <v/>
      </c>
      <c r="L532" s="44" t="str">
        <f t="shared" si="57"/>
        <v/>
      </c>
      <c r="M532" s="44" t="str">
        <f t="shared" si="57"/>
        <v/>
      </c>
      <c r="N532" s="44" t="str">
        <f t="shared" si="57"/>
        <v/>
      </c>
      <c r="O532" s="44" t="str">
        <f t="shared" si="57"/>
        <v/>
      </c>
      <c r="P532" s="44" t="str">
        <f t="shared" si="57"/>
        <v/>
      </c>
      <c r="Q532" s="53"/>
    </row>
    <row r="533" spans="1:17" ht="14.85" customHeight="1">
      <c r="A533" s="77"/>
      <c r="B533" s="78" t="s">
        <v>92</v>
      </c>
      <c r="C533" s="56" t="str">
        <f>IF(A533="","",VLOOKUP($A$525,Declarations!$A$45:$Y$73,VLOOKUP(A533,Declarations!$A$3:$H$10,6,0),0))</f>
        <v/>
      </c>
      <c r="D533" s="57" t="str">
        <f>IF(A533="","",VLOOKUP($A$525,Declarations!$A$45:$Y$73,VLOOKUP(A533,Declarations!$A$3:$H$10,7,0),0))</f>
        <v/>
      </c>
      <c r="E533" s="56" t="str">
        <f>IF(A533="","",VLOOKUP(A533,Declarations!$A$3:$H$10,2,0))</f>
        <v/>
      </c>
      <c r="F533" s="79"/>
      <c r="G533" s="80">
        <v>1</v>
      </c>
      <c r="H533" s="60"/>
      <c r="I533" s="44" t="str">
        <f t="shared" si="57"/>
        <v/>
      </c>
      <c r="J533" s="44" t="str">
        <f t="shared" si="57"/>
        <v/>
      </c>
      <c r="K533" s="44" t="str">
        <f t="shared" si="57"/>
        <v/>
      </c>
      <c r="L533" s="44" t="str">
        <f t="shared" si="57"/>
        <v/>
      </c>
      <c r="M533" s="44" t="str">
        <f t="shared" si="57"/>
        <v/>
      </c>
      <c r="N533" s="44" t="str">
        <f t="shared" si="57"/>
        <v/>
      </c>
      <c r="O533" s="44" t="str">
        <f t="shared" si="57"/>
        <v/>
      </c>
      <c r="P533" s="44" t="str">
        <f t="shared" si="57"/>
        <v/>
      </c>
      <c r="Q533" s="53">
        <f>36-SUM(I526:P533)</f>
        <v>15</v>
      </c>
    </row>
    <row r="534" spans="1:17" ht="14.85" customHeight="1">
      <c r="A534" s="61" t="s">
        <v>82</v>
      </c>
      <c r="B534" s="62"/>
      <c r="C534" s="62" t="s">
        <v>153</v>
      </c>
      <c r="D534" s="66"/>
      <c r="E534" s="66"/>
      <c r="F534" s="68"/>
      <c r="G534" s="66"/>
      <c r="H534" s="32"/>
      <c r="I534" s="75"/>
      <c r="J534" s="75"/>
      <c r="K534" s="75"/>
      <c r="L534" s="76"/>
      <c r="M534" s="53"/>
      <c r="N534" s="53"/>
      <c r="O534" s="53"/>
      <c r="P534" s="53"/>
      <c r="Q534" s="53"/>
    </row>
    <row r="535" spans="1:17" ht="14.85" customHeight="1">
      <c r="A535" s="77">
        <v>4</v>
      </c>
      <c r="B535" s="78" t="s">
        <v>85</v>
      </c>
      <c r="C535" s="56" t="str">
        <f>IF(A535="","",VLOOKUP($A$534,Declarations!$A$45:$Y$73,VLOOKUP(A535,Declarations!$A$3:$H$10,6,0),0))</f>
        <v>Patrizia Gnoato</v>
      </c>
      <c r="D535" s="57" t="str">
        <f>IF(A535="","",VLOOKUP($A$534,Declarations!$A$45:$Y$73,VLOOKUP(A535,Declarations!$A$3:$H$10,7,0),0))</f>
        <v>W50</v>
      </c>
      <c r="E535" s="56" t="str">
        <f>IF(A535="","",VLOOKUP(A535,Declarations!$A$3:$H$10,2,0))</f>
        <v>Herne Hill Harriers</v>
      </c>
      <c r="F535" s="79" t="s">
        <v>537</v>
      </c>
      <c r="G535" s="80">
        <v>8</v>
      </c>
      <c r="H535" s="60"/>
      <c r="I535" s="44" t="str">
        <f t="shared" ref="I535:P542" si="58">IF($A535="","",IF($A535=I$12,$G535,""))</f>
        <v/>
      </c>
      <c r="J535" s="44" t="str">
        <f t="shared" si="58"/>
        <v/>
      </c>
      <c r="K535" s="44">
        <f t="shared" si="58"/>
        <v>8</v>
      </c>
      <c r="L535" s="44" t="str">
        <f t="shared" si="58"/>
        <v/>
      </c>
      <c r="M535" s="44" t="str">
        <f t="shared" si="58"/>
        <v/>
      </c>
      <c r="N535" s="44" t="str">
        <f t="shared" si="58"/>
        <v/>
      </c>
      <c r="O535" s="44" t="str">
        <f t="shared" si="58"/>
        <v/>
      </c>
      <c r="P535" s="44" t="str">
        <f t="shared" si="58"/>
        <v/>
      </c>
      <c r="Q535" s="53"/>
    </row>
    <row r="536" spans="1:17" ht="14.85" customHeight="1">
      <c r="A536" s="77">
        <v>5</v>
      </c>
      <c r="B536" s="78" t="s">
        <v>86</v>
      </c>
      <c r="C536" s="56" t="str">
        <f>IF(A536="","",VLOOKUP($A$534,Declarations!$A$45:$Y$73,VLOOKUP(A536,Declarations!$A$3:$H$10,6,0),0))</f>
        <v>Sharon Dooley</v>
      </c>
      <c r="D536" s="57" t="str">
        <f>IF(A536="","",VLOOKUP($A$534,Declarations!$A$45:$Y$73,VLOOKUP(A536,Declarations!$A$3:$H$10,7,0),0))</f>
        <v>W50</v>
      </c>
      <c r="E536" s="56" t="str">
        <f>IF(A536="","",VLOOKUP(A536,Declarations!$A$3:$H$10,2,0))</f>
        <v>Hillingdon</v>
      </c>
      <c r="F536" s="79" t="s">
        <v>538</v>
      </c>
      <c r="G536" s="80">
        <v>7</v>
      </c>
      <c r="H536" s="60"/>
      <c r="I536" s="44" t="str">
        <f t="shared" si="58"/>
        <v/>
      </c>
      <c r="J536" s="44" t="str">
        <f t="shared" si="58"/>
        <v/>
      </c>
      <c r="K536" s="44" t="str">
        <f t="shared" si="58"/>
        <v/>
      </c>
      <c r="L536" s="44">
        <f t="shared" si="58"/>
        <v>7</v>
      </c>
      <c r="M536" s="44" t="str">
        <f t="shared" si="58"/>
        <v/>
      </c>
      <c r="N536" s="44" t="str">
        <f t="shared" si="58"/>
        <v/>
      </c>
      <c r="O536" s="44" t="str">
        <f t="shared" si="58"/>
        <v/>
      </c>
      <c r="P536" s="44" t="str">
        <f t="shared" si="58"/>
        <v/>
      </c>
      <c r="Q536" s="53"/>
    </row>
    <row r="537" spans="1:17" ht="14.85" customHeight="1">
      <c r="A537" s="77">
        <v>9</v>
      </c>
      <c r="B537" s="78" t="s">
        <v>87</v>
      </c>
      <c r="C537" s="56" t="str">
        <f>IF(A537="","",VLOOKUP($A$534,Declarations!$A$45:$Y$73,VLOOKUP(A537,Declarations!$A$3:$H$10,6,0),0))</f>
        <v>Diana Kennedy</v>
      </c>
      <c r="D537" s="57" t="str">
        <f>IF(A537="","",VLOOKUP($A$534,Declarations!$A$45:$Y$73,VLOOKUP(A537,Declarations!$A$3:$H$10,7,0),0))</f>
        <v>W50</v>
      </c>
      <c r="E537" s="56" t="str">
        <f>IF(A537="","",VLOOKUP(A537,Declarations!$A$3:$H$10,2,0))</f>
        <v>Thames Valley Harriers</v>
      </c>
      <c r="F537" s="79" t="s">
        <v>539</v>
      </c>
      <c r="G537" s="80">
        <v>6</v>
      </c>
      <c r="H537" s="60"/>
      <c r="I537" s="44" t="str">
        <f t="shared" si="58"/>
        <v/>
      </c>
      <c r="J537" s="44" t="str">
        <f t="shared" si="58"/>
        <v/>
      </c>
      <c r="K537" s="44" t="str">
        <f t="shared" si="58"/>
        <v/>
      </c>
      <c r="L537" s="44" t="str">
        <f t="shared" si="58"/>
        <v/>
      </c>
      <c r="M537" s="44" t="str">
        <f t="shared" si="58"/>
        <v/>
      </c>
      <c r="N537" s="44" t="str">
        <f t="shared" si="58"/>
        <v/>
      </c>
      <c r="O537" s="44" t="str">
        <f t="shared" si="58"/>
        <v/>
      </c>
      <c r="P537" s="44">
        <f t="shared" si="58"/>
        <v>6</v>
      </c>
      <c r="Q537" s="53"/>
    </row>
    <row r="538" spans="1:17" ht="14.85" customHeight="1">
      <c r="A538" s="77"/>
      <c r="B538" s="78" t="s">
        <v>88</v>
      </c>
      <c r="C538" s="56" t="str">
        <f>IF(A538="","",VLOOKUP($A$534,Declarations!$A$45:$Y$73,VLOOKUP(A538,Declarations!$A$3:$H$10,6,0),0))</f>
        <v/>
      </c>
      <c r="D538" s="57" t="str">
        <f>IF(A538="","",VLOOKUP($A$534,Declarations!$A$45:$Y$73,VLOOKUP(A538,Declarations!$A$3:$H$10,7,0),0))</f>
        <v/>
      </c>
      <c r="E538" s="56" t="str">
        <f>IF(A538="","",VLOOKUP(A538,Declarations!$A$3:$H$10,2,0))</f>
        <v/>
      </c>
      <c r="F538" s="79"/>
      <c r="G538" s="80">
        <v>5</v>
      </c>
      <c r="H538" s="60"/>
      <c r="I538" s="44" t="str">
        <f t="shared" si="58"/>
        <v/>
      </c>
      <c r="J538" s="44" t="str">
        <f t="shared" si="58"/>
        <v/>
      </c>
      <c r="K538" s="44" t="str">
        <f t="shared" si="58"/>
        <v/>
      </c>
      <c r="L538" s="44" t="str">
        <f t="shared" si="58"/>
        <v/>
      </c>
      <c r="M538" s="44" t="str">
        <f t="shared" si="58"/>
        <v/>
      </c>
      <c r="N538" s="44" t="str">
        <f t="shared" si="58"/>
        <v/>
      </c>
      <c r="O538" s="44" t="str">
        <f t="shared" si="58"/>
        <v/>
      </c>
      <c r="P538" s="44" t="str">
        <f t="shared" si="58"/>
        <v/>
      </c>
      <c r="Q538" s="53"/>
    </row>
    <row r="539" spans="1:17" ht="14.85" customHeight="1">
      <c r="A539" s="77"/>
      <c r="B539" s="78" t="s">
        <v>89</v>
      </c>
      <c r="C539" s="56" t="str">
        <f>IF(A539="","",VLOOKUP($A$534,Declarations!$A$45:$Y$73,VLOOKUP(A539,Declarations!$A$3:$H$10,6,0),0))</f>
        <v/>
      </c>
      <c r="D539" s="57" t="str">
        <f>IF(A539="","",VLOOKUP($A$534,Declarations!$A$45:$Y$73,VLOOKUP(A539,Declarations!$A$3:$H$10,7,0),0))</f>
        <v/>
      </c>
      <c r="E539" s="56" t="str">
        <f>IF(A539="","",VLOOKUP(A539,Declarations!$A$3:$H$10,2,0))</f>
        <v/>
      </c>
      <c r="F539" s="79"/>
      <c r="G539" s="80">
        <v>4</v>
      </c>
      <c r="H539" s="60"/>
      <c r="I539" s="44" t="str">
        <f t="shared" si="58"/>
        <v/>
      </c>
      <c r="J539" s="44" t="str">
        <f t="shared" si="58"/>
        <v/>
      </c>
      <c r="K539" s="44" t="str">
        <f t="shared" si="58"/>
        <v/>
      </c>
      <c r="L539" s="44" t="str">
        <f t="shared" si="58"/>
        <v/>
      </c>
      <c r="M539" s="44" t="str">
        <f t="shared" si="58"/>
        <v/>
      </c>
      <c r="N539" s="44" t="str">
        <f t="shared" si="58"/>
        <v/>
      </c>
      <c r="O539" s="44" t="str">
        <f t="shared" si="58"/>
        <v/>
      </c>
      <c r="P539" s="44" t="str">
        <f t="shared" si="58"/>
        <v/>
      </c>
      <c r="Q539" s="53"/>
    </row>
    <row r="540" spans="1:17" ht="14.85" customHeight="1">
      <c r="A540" s="77"/>
      <c r="B540" s="78" t="s">
        <v>90</v>
      </c>
      <c r="C540" s="56" t="str">
        <f>IF(A540="","",VLOOKUP($A$534,Declarations!$A$45:$Y$73,VLOOKUP(A540,Declarations!$A$3:$H$10,6,0),0))</f>
        <v/>
      </c>
      <c r="D540" s="57" t="str">
        <f>IF(A540="","",VLOOKUP($A$534,Declarations!$A$45:$Y$73,VLOOKUP(A540,Declarations!$A$3:$H$10,7,0),0))</f>
        <v/>
      </c>
      <c r="E540" s="56" t="str">
        <f>IF(A540="","",VLOOKUP(A540,Declarations!$A$3:$H$10,2,0))</f>
        <v/>
      </c>
      <c r="F540" s="79"/>
      <c r="G540" s="80">
        <v>3</v>
      </c>
      <c r="H540" s="60"/>
      <c r="I540" s="44" t="str">
        <f t="shared" si="58"/>
        <v/>
      </c>
      <c r="J540" s="44" t="str">
        <f t="shared" si="58"/>
        <v/>
      </c>
      <c r="K540" s="44" t="str">
        <f t="shared" si="58"/>
        <v/>
      </c>
      <c r="L540" s="44" t="str">
        <f t="shared" si="58"/>
        <v/>
      </c>
      <c r="M540" s="44" t="str">
        <f t="shared" si="58"/>
        <v/>
      </c>
      <c r="N540" s="44" t="str">
        <f t="shared" si="58"/>
        <v/>
      </c>
      <c r="O540" s="44" t="str">
        <f t="shared" si="58"/>
        <v/>
      </c>
      <c r="P540" s="44" t="str">
        <f t="shared" si="58"/>
        <v/>
      </c>
      <c r="Q540" s="53"/>
    </row>
    <row r="541" spans="1:17" ht="14.85" customHeight="1">
      <c r="A541" s="77"/>
      <c r="B541" s="78" t="s">
        <v>91</v>
      </c>
      <c r="C541" s="56" t="str">
        <f>IF(A541="","",VLOOKUP($A$534,Declarations!$A$45:$Y$73,VLOOKUP(A541,Declarations!$A$3:$H$10,6,0),0))</f>
        <v/>
      </c>
      <c r="D541" s="57" t="str">
        <f>IF(A541="","",VLOOKUP($A$534,Declarations!$A$45:$Y$73,VLOOKUP(A541,Declarations!$A$3:$H$10,7,0),0))</f>
        <v/>
      </c>
      <c r="E541" s="56" t="str">
        <f>IF(A541="","",VLOOKUP(A541,Declarations!$A$3:$H$10,2,0))</f>
        <v/>
      </c>
      <c r="F541" s="79"/>
      <c r="G541" s="80">
        <v>2</v>
      </c>
      <c r="H541" s="60"/>
      <c r="I541" s="44" t="str">
        <f t="shared" si="58"/>
        <v/>
      </c>
      <c r="J541" s="44" t="str">
        <f t="shared" si="58"/>
        <v/>
      </c>
      <c r="K541" s="44" t="str">
        <f t="shared" si="58"/>
        <v/>
      </c>
      <c r="L541" s="44" t="str">
        <f t="shared" si="58"/>
        <v/>
      </c>
      <c r="M541" s="44" t="str">
        <f t="shared" si="58"/>
        <v/>
      </c>
      <c r="N541" s="44" t="str">
        <f t="shared" si="58"/>
        <v/>
      </c>
      <c r="O541" s="44" t="str">
        <f t="shared" si="58"/>
        <v/>
      </c>
      <c r="P541" s="44" t="str">
        <f t="shared" si="58"/>
        <v/>
      </c>
      <c r="Q541" s="53"/>
    </row>
    <row r="542" spans="1:17" ht="14.85" customHeight="1">
      <c r="A542" s="77"/>
      <c r="B542" s="78" t="s">
        <v>92</v>
      </c>
      <c r="C542" s="56" t="str">
        <f>IF(A542="","",VLOOKUP($A$534,Declarations!$A$45:$Y$73,VLOOKUP(A542,Declarations!$A$3:$H$10,6,0),0))</f>
        <v/>
      </c>
      <c r="D542" s="57" t="str">
        <f>IF(A542="","",VLOOKUP($A$534,Declarations!$A$45:$Y$73,VLOOKUP(A542,Declarations!$A$3:$H$10,7,0),0))</f>
        <v/>
      </c>
      <c r="E542" s="56" t="str">
        <f>IF(A542="","",VLOOKUP(A542,Declarations!$A$3:$H$10,2,0))</f>
        <v/>
      </c>
      <c r="F542" s="79"/>
      <c r="G542" s="80">
        <v>1</v>
      </c>
      <c r="H542" s="60"/>
      <c r="I542" s="44" t="str">
        <f t="shared" si="58"/>
        <v/>
      </c>
      <c r="J542" s="44" t="str">
        <f t="shared" si="58"/>
        <v/>
      </c>
      <c r="K542" s="44" t="str">
        <f t="shared" si="58"/>
        <v/>
      </c>
      <c r="L542" s="44" t="str">
        <f t="shared" si="58"/>
        <v/>
      </c>
      <c r="M542" s="44" t="str">
        <f t="shared" si="58"/>
        <v/>
      </c>
      <c r="N542" s="44" t="str">
        <f t="shared" si="58"/>
        <v/>
      </c>
      <c r="O542" s="44" t="str">
        <f t="shared" si="58"/>
        <v/>
      </c>
      <c r="P542" s="44" t="str">
        <f t="shared" si="58"/>
        <v/>
      </c>
      <c r="Q542" s="53">
        <f>36-SUM(I535:P542)</f>
        <v>15</v>
      </c>
    </row>
    <row r="543" spans="1:17" ht="14.85" customHeight="1">
      <c r="A543" s="81" t="s">
        <v>83</v>
      </c>
      <c r="B543" s="62"/>
      <c r="C543" s="68" t="s">
        <v>154</v>
      </c>
      <c r="D543" s="66"/>
      <c r="E543" s="66"/>
      <c r="F543" s="68"/>
      <c r="G543" s="66"/>
      <c r="H543" s="67"/>
      <c r="I543" s="53"/>
      <c r="J543" s="53"/>
      <c r="K543" s="53"/>
      <c r="L543" s="53"/>
      <c r="M543" s="53"/>
      <c r="N543" s="53"/>
      <c r="O543" s="53"/>
      <c r="P543" s="53"/>
      <c r="Q543" s="53"/>
    </row>
    <row r="544" spans="1:17" ht="14.85" customHeight="1">
      <c r="A544" s="77">
        <v>4</v>
      </c>
      <c r="B544" s="78" t="s">
        <v>85</v>
      </c>
      <c r="C544" s="56" t="str">
        <f>IF(A544="","",VLOOKUP($A$543,Declarations!$A$45:$Y$73,VLOOKUP(A544,Declarations!$A$3:$H$10,6,0),0))</f>
        <v>Herne Hill Harriers</v>
      </c>
      <c r="D544" s="57" t="str">
        <f>IF(A544="","",VLOOKUP($A$543,Declarations!$A$45:$Y$73,VLOOKUP(A544,Declarations!$A$3:$H$10,7,0),0))</f>
        <v>W35</v>
      </c>
      <c r="E544" s="56" t="str">
        <f>IF(A544="","",VLOOKUP(A544,Declarations!$A$3:$H$10,2,0))</f>
        <v>Herne Hill Harriers</v>
      </c>
      <c r="F544" s="79" t="s">
        <v>450</v>
      </c>
      <c r="G544" s="80">
        <v>8</v>
      </c>
      <c r="H544" s="60"/>
      <c r="I544" s="44" t="str">
        <f t="shared" ref="I544:P551" si="59">IF($A544="","",IF($A544=I$12,$G544,""))</f>
        <v/>
      </c>
      <c r="J544" s="44" t="str">
        <f t="shared" si="59"/>
        <v/>
      </c>
      <c r="K544" s="44">
        <f t="shared" si="59"/>
        <v>8</v>
      </c>
      <c r="L544" s="44" t="str">
        <f t="shared" si="59"/>
        <v/>
      </c>
      <c r="M544" s="44" t="str">
        <f t="shared" si="59"/>
        <v/>
      </c>
      <c r="N544" s="44" t="str">
        <f t="shared" si="59"/>
        <v/>
      </c>
      <c r="O544" s="44" t="str">
        <f t="shared" si="59"/>
        <v/>
      </c>
      <c r="P544" s="44" t="str">
        <f t="shared" si="59"/>
        <v/>
      </c>
      <c r="Q544" s="53"/>
    </row>
    <row r="545" spans="1:17" ht="14.85" customHeight="1">
      <c r="A545" s="77">
        <v>8</v>
      </c>
      <c r="B545" s="78" t="s">
        <v>86</v>
      </c>
      <c r="C545" s="56" t="str">
        <f>IF(A545="","",VLOOKUP($A$543,Declarations!$A$45:$Y$73,VLOOKUP(A545,Declarations!$A$3:$H$10,6,0),0))</f>
        <v>Serpentine</v>
      </c>
      <c r="D545" s="57" t="str">
        <f>IF(A545="","",VLOOKUP($A$543,Declarations!$A$45:$Y$73,VLOOKUP(A545,Declarations!$A$3:$H$10,7,0),0))</f>
        <v>W35</v>
      </c>
      <c r="E545" s="56" t="str">
        <f>IF(A545="","",VLOOKUP(A545,Declarations!$A$3:$H$10,2,0))</f>
        <v>Serpentine</v>
      </c>
      <c r="F545" s="79" t="s">
        <v>451</v>
      </c>
      <c r="G545" s="80">
        <v>7</v>
      </c>
      <c r="H545" s="60"/>
      <c r="I545" s="44" t="str">
        <f t="shared" si="59"/>
        <v/>
      </c>
      <c r="J545" s="44" t="str">
        <f t="shared" si="59"/>
        <v/>
      </c>
      <c r="K545" s="44" t="str">
        <f t="shared" si="59"/>
        <v/>
      </c>
      <c r="L545" s="44" t="str">
        <f t="shared" si="59"/>
        <v/>
      </c>
      <c r="M545" s="44" t="str">
        <f t="shared" si="59"/>
        <v/>
      </c>
      <c r="N545" s="44" t="str">
        <f t="shared" si="59"/>
        <v/>
      </c>
      <c r="O545" s="44">
        <f t="shared" si="59"/>
        <v>7</v>
      </c>
      <c r="P545" s="44" t="str">
        <f t="shared" si="59"/>
        <v/>
      </c>
      <c r="Q545" s="53"/>
    </row>
    <row r="546" spans="1:17" ht="14.85" customHeight="1">
      <c r="A546" s="77">
        <v>5</v>
      </c>
      <c r="B546" s="78" t="s">
        <v>87</v>
      </c>
      <c r="C546" s="56" t="str">
        <f>IF(A546="","",VLOOKUP($A$543,Declarations!$A$45:$Y$73,VLOOKUP(A546,Declarations!$A$3:$H$10,6,0),0))</f>
        <v>Hillingdon</v>
      </c>
      <c r="D546" s="57" t="str">
        <f>IF(A546="","",VLOOKUP($A$543,Declarations!$A$45:$Y$73,VLOOKUP(A546,Declarations!$A$3:$H$10,7,0),0))</f>
        <v>W35</v>
      </c>
      <c r="E546" s="56" t="str">
        <f>IF(A546="","",VLOOKUP(A546,Declarations!$A$3:$H$10,2,0))</f>
        <v>Hillingdon</v>
      </c>
      <c r="F546" s="79" t="s">
        <v>452</v>
      </c>
      <c r="G546" s="80">
        <v>6</v>
      </c>
      <c r="H546" s="60"/>
      <c r="I546" s="44" t="str">
        <f t="shared" si="59"/>
        <v/>
      </c>
      <c r="J546" s="44" t="str">
        <f t="shared" si="59"/>
        <v/>
      </c>
      <c r="K546" s="44" t="str">
        <f t="shared" si="59"/>
        <v/>
      </c>
      <c r="L546" s="44">
        <f t="shared" si="59"/>
        <v>6</v>
      </c>
      <c r="M546" s="44" t="str">
        <f t="shared" si="59"/>
        <v/>
      </c>
      <c r="N546" s="44" t="str">
        <f t="shared" si="59"/>
        <v/>
      </c>
      <c r="O546" s="44" t="str">
        <f t="shared" si="59"/>
        <v/>
      </c>
      <c r="P546" s="44" t="str">
        <f t="shared" si="59"/>
        <v/>
      </c>
      <c r="Q546" s="53"/>
    </row>
    <row r="547" spans="1:17" ht="14.85" customHeight="1">
      <c r="A547" s="77">
        <v>7</v>
      </c>
      <c r="B547" s="78" t="s">
        <v>88</v>
      </c>
      <c r="C547" s="56" t="str">
        <f>IF(A547="","",VLOOKUP($A$543,Declarations!$A$45:$Y$73,VLOOKUP(A547,Declarations!$A$3:$H$10,6,0),0))</f>
        <v>Ealing Eagles</v>
      </c>
      <c r="D547" s="57" t="str">
        <f>IF(A547="","",VLOOKUP($A$543,Declarations!$A$45:$Y$73,VLOOKUP(A547,Declarations!$A$3:$H$10,7,0),0))</f>
        <v>W35</v>
      </c>
      <c r="E547" s="56" t="str">
        <f>IF(A547="","",VLOOKUP(A547,Declarations!$A$3:$H$10,2,0))</f>
        <v>Ealing Eagles</v>
      </c>
      <c r="F547" s="79" t="s">
        <v>453</v>
      </c>
      <c r="G547" s="80">
        <v>5</v>
      </c>
      <c r="H547" s="60"/>
      <c r="I547" s="44" t="str">
        <f t="shared" si="59"/>
        <v/>
      </c>
      <c r="J547" s="44" t="str">
        <f t="shared" si="59"/>
        <v/>
      </c>
      <c r="K547" s="44" t="str">
        <f t="shared" si="59"/>
        <v/>
      </c>
      <c r="L547" s="44" t="str">
        <f t="shared" si="59"/>
        <v/>
      </c>
      <c r="M547" s="44" t="str">
        <f t="shared" si="59"/>
        <v/>
      </c>
      <c r="N547" s="44">
        <f t="shared" si="59"/>
        <v>5</v>
      </c>
      <c r="O547" s="44" t="str">
        <f t="shared" si="59"/>
        <v/>
      </c>
      <c r="P547" s="44" t="str">
        <f t="shared" si="59"/>
        <v/>
      </c>
      <c r="Q547" s="53"/>
    </row>
    <row r="548" spans="1:17" ht="14.85" customHeight="1">
      <c r="A548" s="77">
        <v>9</v>
      </c>
      <c r="B548" s="78" t="s">
        <v>89</v>
      </c>
      <c r="C548" s="56" t="str">
        <f>IF(A548="","",VLOOKUP($A$543,Declarations!$A$45:$Y$73,VLOOKUP(A548,Declarations!$A$3:$H$10,6,0),0))</f>
        <v>Thames Valley Harriers</v>
      </c>
      <c r="D548" s="57" t="str">
        <f>IF(A548="","",VLOOKUP($A$543,Declarations!$A$45:$Y$73,VLOOKUP(A548,Declarations!$A$3:$H$10,7,0),0))</f>
        <v>W35</v>
      </c>
      <c r="E548" s="56" t="str">
        <f>IF(A548="","",VLOOKUP(A548,Declarations!$A$3:$H$10,2,0))</f>
        <v>Thames Valley Harriers</v>
      </c>
      <c r="F548" s="79" t="s">
        <v>454</v>
      </c>
      <c r="G548" s="80">
        <v>4</v>
      </c>
      <c r="H548" s="60"/>
      <c r="I548" s="44" t="str">
        <f t="shared" si="59"/>
        <v/>
      </c>
      <c r="J548" s="44" t="str">
        <f t="shared" si="59"/>
        <v/>
      </c>
      <c r="K548" s="44" t="str">
        <f t="shared" si="59"/>
        <v/>
      </c>
      <c r="L548" s="44" t="str">
        <f t="shared" si="59"/>
        <v/>
      </c>
      <c r="M548" s="44" t="str">
        <f t="shared" si="59"/>
        <v/>
      </c>
      <c r="N548" s="44" t="str">
        <f t="shared" si="59"/>
        <v/>
      </c>
      <c r="O548" s="44" t="str">
        <f t="shared" si="59"/>
        <v/>
      </c>
      <c r="P548" s="44">
        <f t="shared" si="59"/>
        <v>4</v>
      </c>
      <c r="Q548" s="53"/>
    </row>
    <row r="549" spans="1:17" ht="14.85" customHeight="1">
      <c r="A549" s="77"/>
      <c r="B549" s="78" t="s">
        <v>90</v>
      </c>
      <c r="C549" s="56" t="str">
        <f>IF(A549="","",VLOOKUP($A$543,Declarations!$A$45:$Y$73,VLOOKUP(A549,Declarations!$A$3:$H$10,6,0),0))</f>
        <v/>
      </c>
      <c r="D549" s="57" t="str">
        <f>IF(A549="","",VLOOKUP($A$543,Declarations!$A$45:$Y$73,VLOOKUP(A549,Declarations!$A$3:$H$10,7,0),0))</f>
        <v/>
      </c>
      <c r="E549" s="56" t="str">
        <f>IF(A549="","",VLOOKUP(A549,Declarations!$A$3:$H$10,2,0))</f>
        <v/>
      </c>
      <c r="F549" s="79"/>
      <c r="G549" s="80">
        <v>3</v>
      </c>
      <c r="H549" s="60"/>
      <c r="I549" s="44" t="str">
        <f t="shared" si="59"/>
        <v/>
      </c>
      <c r="J549" s="44" t="str">
        <f t="shared" si="59"/>
        <v/>
      </c>
      <c r="K549" s="44" t="str">
        <f t="shared" si="59"/>
        <v/>
      </c>
      <c r="L549" s="44" t="str">
        <f t="shared" si="59"/>
        <v/>
      </c>
      <c r="M549" s="44" t="str">
        <f t="shared" si="59"/>
        <v/>
      </c>
      <c r="N549" s="44" t="str">
        <f t="shared" si="59"/>
        <v/>
      </c>
      <c r="O549" s="44" t="str">
        <f t="shared" si="59"/>
        <v/>
      </c>
      <c r="P549" s="44" t="str">
        <f t="shared" si="59"/>
        <v/>
      </c>
      <c r="Q549" s="53"/>
    </row>
    <row r="550" spans="1:17" ht="14.85" customHeight="1">
      <c r="A550" s="77"/>
      <c r="B550" s="78" t="s">
        <v>91</v>
      </c>
      <c r="C550" s="56" t="str">
        <f>IF(A550="","",VLOOKUP($A$543,Declarations!$A$45:$Y$73,VLOOKUP(A550,Declarations!$A$3:$H$10,6,0),0))</f>
        <v/>
      </c>
      <c r="D550" s="57" t="str">
        <f>IF(A550="","",VLOOKUP($A$543,Declarations!$A$45:$Y$73,VLOOKUP(A550,Declarations!$A$3:$H$10,7,0),0))</f>
        <v/>
      </c>
      <c r="E550" s="56" t="str">
        <f>IF(A550="","",VLOOKUP(A550,Declarations!$A$3:$H$10,2,0))</f>
        <v/>
      </c>
      <c r="F550" s="79"/>
      <c r="G550" s="80">
        <v>2</v>
      </c>
      <c r="H550" s="60"/>
      <c r="I550" s="44" t="str">
        <f t="shared" si="59"/>
        <v/>
      </c>
      <c r="J550" s="44" t="str">
        <f t="shared" si="59"/>
        <v/>
      </c>
      <c r="K550" s="44" t="str">
        <f t="shared" si="59"/>
        <v/>
      </c>
      <c r="L550" s="44" t="str">
        <f t="shared" si="59"/>
        <v/>
      </c>
      <c r="M550" s="44" t="str">
        <f t="shared" si="59"/>
        <v/>
      </c>
      <c r="N550" s="44" t="str">
        <f t="shared" si="59"/>
        <v/>
      </c>
      <c r="O550" s="44" t="str">
        <f t="shared" si="59"/>
        <v/>
      </c>
      <c r="P550" s="44" t="str">
        <f t="shared" si="59"/>
        <v/>
      </c>
      <c r="Q550" s="53"/>
    </row>
    <row r="551" spans="1:17" ht="14.85" customHeight="1">
      <c r="A551" s="77"/>
      <c r="B551" s="78" t="s">
        <v>92</v>
      </c>
      <c r="C551" s="56" t="str">
        <f>IF(A551="","",VLOOKUP($A$543,Declarations!$A$45:$Y$73,VLOOKUP(A551,Declarations!$A$3:$H$10,6,0),0))</f>
        <v/>
      </c>
      <c r="D551" s="57" t="str">
        <f>IF(A551="","",VLOOKUP($A$543,Declarations!$A$45:$Y$73,VLOOKUP(A551,Declarations!$A$3:$H$10,7,0),0))</f>
        <v/>
      </c>
      <c r="E551" s="56" t="str">
        <f>IF(A551="","",VLOOKUP(A551,Declarations!$A$3:$H$10,2,0))</f>
        <v/>
      </c>
      <c r="F551" s="79"/>
      <c r="G551" s="80">
        <v>1</v>
      </c>
      <c r="H551" s="60"/>
      <c r="I551" s="44" t="str">
        <f t="shared" si="59"/>
        <v/>
      </c>
      <c r="J551" s="44" t="str">
        <f t="shared" si="59"/>
        <v/>
      </c>
      <c r="K551" s="44" t="str">
        <f t="shared" si="59"/>
        <v/>
      </c>
      <c r="L551" s="44" t="str">
        <f t="shared" si="59"/>
        <v/>
      </c>
      <c r="M551" s="44" t="str">
        <f t="shared" si="59"/>
        <v/>
      </c>
      <c r="N551" s="44" t="str">
        <f t="shared" si="59"/>
        <v/>
      </c>
      <c r="O551" s="44" t="str">
        <f t="shared" si="59"/>
        <v/>
      </c>
      <c r="P551" s="44" t="str">
        <f t="shared" si="59"/>
        <v/>
      </c>
      <c r="Q551" s="53">
        <f>36-SUM(I544:P551)</f>
        <v>6</v>
      </c>
    </row>
    <row r="552" spans="1:17" ht="14.85" customHeight="1">
      <c r="A552" s="82"/>
      <c r="B552" s="83"/>
      <c r="C552" s="84"/>
      <c r="D552" s="83"/>
      <c r="E552" s="84"/>
      <c r="F552" s="83"/>
      <c r="G552" s="83"/>
      <c r="H552" s="85"/>
      <c r="I552" s="86"/>
      <c r="J552" s="86"/>
      <c r="K552" s="86"/>
      <c r="L552" s="86"/>
      <c r="M552" s="86"/>
      <c r="N552" s="86"/>
      <c r="O552" s="86"/>
      <c r="P552" s="86"/>
      <c r="Q552" s="87"/>
    </row>
    <row r="553" spans="1:17" ht="14.85" customHeight="1">
      <c r="A553" s="3"/>
      <c r="B553" s="3"/>
      <c r="C553" s="4"/>
      <c r="D553" s="3"/>
      <c r="E553" s="88" t="s">
        <v>155</v>
      </c>
      <c r="F553" s="3"/>
      <c r="G553" s="3"/>
      <c r="H553" s="85"/>
      <c r="I553" s="60">
        <f t="shared" ref="I553:P553" si="60">SUM(I$13:I$290)</f>
        <v>27</v>
      </c>
      <c r="J553" s="60">
        <f t="shared" si="60"/>
        <v>7</v>
      </c>
      <c r="K553" s="60">
        <f t="shared" si="60"/>
        <v>172</v>
      </c>
      <c r="L553" s="60">
        <f t="shared" si="60"/>
        <v>184</v>
      </c>
      <c r="M553" s="60">
        <f t="shared" si="60"/>
        <v>96</v>
      </c>
      <c r="N553" s="60">
        <f t="shared" si="60"/>
        <v>65</v>
      </c>
      <c r="O553" s="60">
        <f t="shared" si="60"/>
        <v>188</v>
      </c>
      <c r="P553" s="60">
        <f t="shared" si="60"/>
        <v>190</v>
      </c>
      <c r="Q553" s="89"/>
    </row>
    <row r="554" spans="1:17" ht="14.85" customHeight="1">
      <c r="A554" s="3"/>
      <c r="B554" s="3"/>
      <c r="C554" s="3"/>
      <c r="D554" s="3"/>
      <c r="E554" s="88" t="s">
        <v>156</v>
      </c>
      <c r="F554" s="3"/>
      <c r="G554" s="3"/>
      <c r="H554" s="85"/>
      <c r="I554" s="60">
        <f t="shared" ref="I554:P554" si="61">SUM(I$292:I$551)</f>
        <v>23</v>
      </c>
      <c r="J554" s="60">
        <f t="shared" si="61"/>
        <v>88</v>
      </c>
      <c r="K554" s="60">
        <f t="shared" si="61"/>
        <v>164</v>
      </c>
      <c r="L554" s="60">
        <f t="shared" si="61"/>
        <v>167</v>
      </c>
      <c r="M554" s="60">
        <f t="shared" si="61"/>
        <v>55</v>
      </c>
      <c r="N554" s="60">
        <f t="shared" si="61"/>
        <v>44</v>
      </c>
      <c r="O554" s="60">
        <f t="shared" si="61"/>
        <v>168</v>
      </c>
      <c r="P554" s="60">
        <f t="shared" si="61"/>
        <v>84</v>
      </c>
      <c r="Q554" s="89"/>
    </row>
  </sheetData>
  <mergeCells count="1">
    <mergeCell ref="A1:J1"/>
  </mergeCells>
  <pageMargins left="0.25" right="0.25" top="0.59027799999999997" bottom="0.59027799999999997" header="0.51180599999999998" footer="0.51180599999999998"/>
  <pageSetup orientation="portrait"/>
  <headerFooter>
    <oddFooter>&amp;C&amp;"Helvetica Neue,Regular"&amp;12&amp;K000000&amp;P</oddFooter>
  </headerFooter>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3"/>
  <sheetViews>
    <sheetView showGridLines="0" workbookViewId="0">
      <selection activeCell="D18" sqref="D18"/>
    </sheetView>
  </sheetViews>
  <sheetFormatPr defaultColWidth="8.85546875" defaultRowHeight="12.75" customHeight="1"/>
  <cols>
    <col min="1" max="1" width="7.7109375" style="1" customWidth="1"/>
    <col min="2" max="2" width="15.42578125" style="1" customWidth="1"/>
    <col min="3" max="3" width="4.85546875" style="1" customWidth="1"/>
    <col min="4" max="4" width="28.85546875" style="1" customWidth="1"/>
    <col min="5" max="5" width="9.140625" style="1" customWidth="1"/>
    <col min="6" max="6" width="28" style="1" customWidth="1"/>
    <col min="7" max="7" width="10.7109375" style="1" customWidth="1"/>
    <col min="8" max="8" width="10.140625" style="1" customWidth="1"/>
    <col min="9" max="9" width="8.85546875" style="1" customWidth="1"/>
    <col min="10" max="16384" width="8.85546875" style="1"/>
  </cols>
  <sheetData>
    <row r="1" spans="1:8" ht="12.95" customHeight="1">
      <c r="A1" s="3"/>
      <c r="B1" s="4" t="s">
        <v>10</v>
      </c>
      <c r="C1" s="3"/>
      <c r="D1" s="4" t="s">
        <v>157</v>
      </c>
      <c r="E1" s="3"/>
      <c r="F1" s="5"/>
      <c r="G1" s="4"/>
      <c r="H1" s="3"/>
    </row>
    <row r="2" spans="1:8" ht="12.95" customHeight="1">
      <c r="A2" s="4" t="s">
        <v>158</v>
      </c>
      <c r="B2" s="4" t="s">
        <v>159</v>
      </c>
      <c r="C2" s="4" t="s">
        <v>160</v>
      </c>
      <c r="D2" s="4" t="s">
        <v>161</v>
      </c>
      <c r="E2" s="4" t="s">
        <v>11</v>
      </c>
      <c r="F2" s="4" t="s">
        <v>162</v>
      </c>
      <c r="G2" s="4" t="s">
        <v>163</v>
      </c>
      <c r="H2" s="4" t="s">
        <v>12</v>
      </c>
    </row>
    <row r="3" spans="1:8" ht="13.7" customHeight="1">
      <c r="A3" s="3">
        <v>264</v>
      </c>
      <c r="B3" s="3">
        <v>100</v>
      </c>
      <c r="C3" s="3">
        <v>4</v>
      </c>
      <c r="D3" s="3" t="s">
        <v>549</v>
      </c>
      <c r="E3" s="3" t="s">
        <v>164</v>
      </c>
      <c r="F3" s="3" t="s">
        <v>8</v>
      </c>
      <c r="G3" s="3">
        <v>14.7</v>
      </c>
      <c r="H3" s="3"/>
    </row>
    <row r="4" spans="1:8" ht="13.7" customHeight="1">
      <c r="A4" s="3">
        <v>283</v>
      </c>
      <c r="B4" s="3">
        <v>400</v>
      </c>
      <c r="C4" s="3">
        <v>6</v>
      </c>
      <c r="D4" s="3" t="s">
        <v>398</v>
      </c>
      <c r="E4" s="3" t="s">
        <v>18</v>
      </c>
      <c r="F4" s="3" t="s">
        <v>7</v>
      </c>
      <c r="G4" s="3">
        <v>77.900000000000006</v>
      </c>
      <c r="H4" s="3"/>
    </row>
    <row r="5" spans="1:8" ht="13.7" customHeight="1">
      <c r="A5" s="3">
        <v>264</v>
      </c>
      <c r="B5" s="3">
        <v>400</v>
      </c>
      <c r="C5" s="3">
        <v>5</v>
      </c>
      <c r="D5" s="3" t="s">
        <v>549</v>
      </c>
      <c r="E5" s="3" t="s">
        <v>164</v>
      </c>
      <c r="F5" s="3" t="s">
        <v>8</v>
      </c>
      <c r="G5" s="3">
        <v>71.5</v>
      </c>
      <c r="H5" s="3"/>
    </row>
    <row r="6" spans="1:8" ht="13.7" customHeight="1">
      <c r="A6" s="3">
        <v>269</v>
      </c>
      <c r="B6" s="3">
        <v>400</v>
      </c>
      <c r="C6" s="3">
        <v>7</v>
      </c>
      <c r="D6" s="3" t="s">
        <v>550</v>
      </c>
      <c r="E6" s="3" t="s">
        <v>18</v>
      </c>
      <c r="F6" s="3" t="s">
        <v>9</v>
      </c>
      <c r="G6" s="3">
        <v>78.7</v>
      </c>
      <c r="H6" s="3"/>
    </row>
    <row r="7" spans="1:8" ht="13.7" customHeight="1">
      <c r="A7" s="3">
        <v>263</v>
      </c>
      <c r="B7" s="3">
        <v>1500</v>
      </c>
      <c r="C7" s="3">
        <v>1</v>
      </c>
      <c r="D7" s="3" t="s">
        <v>551</v>
      </c>
      <c r="E7" s="3" t="s">
        <v>165</v>
      </c>
      <c r="F7" s="3" t="s">
        <v>8</v>
      </c>
      <c r="G7" s="90">
        <v>3.3819444444444444E-3</v>
      </c>
      <c r="H7" s="3"/>
    </row>
    <row r="8" spans="1:8" ht="13.7" customHeight="1">
      <c r="A8" s="3">
        <v>276</v>
      </c>
      <c r="B8" s="3">
        <v>1500</v>
      </c>
      <c r="C8" s="3">
        <v>2</v>
      </c>
      <c r="D8" s="3" t="s">
        <v>296</v>
      </c>
      <c r="E8" s="3" t="s">
        <v>18</v>
      </c>
      <c r="F8" s="3" t="s">
        <v>9</v>
      </c>
      <c r="G8" s="90">
        <v>3.5405092592592593E-3</v>
      </c>
      <c r="H8" s="3"/>
    </row>
    <row r="9" spans="1:8" ht="13.7" customHeight="1">
      <c r="A9" s="3">
        <v>275</v>
      </c>
      <c r="B9" s="3">
        <v>1500</v>
      </c>
      <c r="C9" s="3">
        <v>4</v>
      </c>
      <c r="D9" s="3" t="s">
        <v>291</v>
      </c>
      <c r="E9" s="3" t="s">
        <v>15</v>
      </c>
      <c r="F9" s="3" t="s">
        <v>9</v>
      </c>
      <c r="G9" s="90">
        <v>3.646990740740741E-3</v>
      </c>
      <c r="H9" s="3"/>
    </row>
    <row r="10" spans="1:8" ht="13.7" customHeight="1">
      <c r="A10" s="3">
        <v>287</v>
      </c>
      <c r="B10" s="3">
        <v>1500</v>
      </c>
      <c r="C10" s="3">
        <v>5</v>
      </c>
      <c r="D10" s="3" t="s">
        <v>297</v>
      </c>
      <c r="E10" s="3" t="s">
        <v>20</v>
      </c>
      <c r="F10" s="3" t="s">
        <v>9</v>
      </c>
      <c r="G10" s="90">
        <v>3.7743055555555551E-3</v>
      </c>
      <c r="H10" s="3"/>
    </row>
    <row r="11" spans="1:8" ht="13.7" customHeight="1">
      <c r="A11" s="3">
        <v>285</v>
      </c>
      <c r="B11" s="3">
        <v>1500</v>
      </c>
      <c r="C11" s="3">
        <v>6</v>
      </c>
      <c r="D11" s="3" t="s">
        <v>552</v>
      </c>
      <c r="E11" s="3" t="s">
        <v>15</v>
      </c>
      <c r="F11" s="3" t="s">
        <v>5</v>
      </c>
      <c r="G11" s="90">
        <v>3.81712962962963E-3</v>
      </c>
      <c r="H11" s="3"/>
    </row>
    <row r="12" spans="1:8" ht="13.7" customHeight="1">
      <c r="A12" s="3">
        <v>281</v>
      </c>
      <c r="B12" s="3">
        <v>1500</v>
      </c>
      <c r="C12" s="3">
        <v>8</v>
      </c>
      <c r="D12" s="3" t="s">
        <v>346</v>
      </c>
      <c r="E12" s="3" t="s">
        <v>20</v>
      </c>
      <c r="F12" s="3" t="s">
        <v>8</v>
      </c>
      <c r="G12" s="90">
        <v>3.9027777777777776E-3</v>
      </c>
      <c r="H12" s="3"/>
    </row>
    <row r="13" spans="1:8" ht="13.7" customHeight="1">
      <c r="A13" s="3">
        <v>286</v>
      </c>
      <c r="B13" s="3">
        <v>1500</v>
      </c>
      <c r="C13" s="3">
        <v>10</v>
      </c>
      <c r="D13" s="3" t="s">
        <v>182</v>
      </c>
      <c r="E13" s="3" t="s">
        <v>15</v>
      </c>
      <c r="F13" s="3" t="s">
        <v>5</v>
      </c>
      <c r="G13" s="90">
        <v>3.9340277777777776E-3</v>
      </c>
      <c r="H13" s="3"/>
    </row>
    <row r="14" spans="1:8" ht="13.7" customHeight="1">
      <c r="A14" s="3">
        <v>278</v>
      </c>
      <c r="B14" s="3">
        <v>1500</v>
      </c>
      <c r="C14" s="3">
        <v>13</v>
      </c>
      <c r="D14" s="3" t="s">
        <v>553</v>
      </c>
      <c r="E14" s="3" t="s">
        <v>20</v>
      </c>
      <c r="F14" s="3" t="s">
        <v>4</v>
      </c>
      <c r="G14" s="90">
        <v>4.3240740740740739E-3</v>
      </c>
      <c r="H14" s="3"/>
    </row>
    <row r="15" spans="1:8" ht="13.7" customHeight="1">
      <c r="A15" s="3">
        <v>256</v>
      </c>
      <c r="B15" s="3" t="s">
        <v>469</v>
      </c>
      <c r="C15" s="3">
        <v>10</v>
      </c>
      <c r="D15" s="3" t="s">
        <v>355</v>
      </c>
      <c r="E15" s="3" t="s">
        <v>26</v>
      </c>
      <c r="F15" s="3" t="s">
        <v>8</v>
      </c>
      <c r="G15" s="3">
        <v>21.92</v>
      </c>
      <c r="H15" s="3"/>
    </row>
    <row r="16" spans="1:8" ht="13.7" customHeight="1">
      <c r="A16" s="3">
        <v>284</v>
      </c>
      <c r="B16" s="3" t="s">
        <v>469</v>
      </c>
      <c r="C16" s="3">
        <v>15</v>
      </c>
      <c r="D16" s="3" t="s">
        <v>179</v>
      </c>
      <c r="E16" s="3" t="s">
        <v>20</v>
      </c>
      <c r="F16" s="3" t="s">
        <v>5</v>
      </c>
      <c r="G16" s="3">
        <v>16.27</v>
      </c>
      <c r="H16" s="3"/>
    </row>
    <row r="17" spans="1:8" ht="13.7" customHeight="1">
      <c r="A17" s="3">
        <v>101</v>
      </c>
      <c r="B17" s="3" t="s">
        <v>591</v>
      </c>
      <c r="C17" s="3">
        <v>6</v>
      </c>
      <c r="D17" s="3" t="s">
        <v>334</v>
      </c>
      <c r="E17" s="3" t="s">
        <v>18</v>
      </c>
      <c r="F17" s="3" t="s">
        <v>7</v>
      </c>
      <c r="G17" s="3">
        <v>14.33</v>
      </c>
      <c r="H17" s="3"/>
    </row>
    <row r="18" spans="1:8" ht="13.7" customHeight="1">
      <c r="A18" s="3"/>
      <c r="B18" s="3"/>
      <c r="C18" s="3"/>
      <c r="D18" s="3"/>
      <c r="E18" s="3"/>
      <c r="F18" s="3"/>
      <c r="G18" s="3"/>
      <c r="H18" s="3"/>
    </row>
    <row r="19" spans="1:8" ht="13.7" customHeight="1">
      <c r="A19" s="3"/>
      <c r="B19" s="3"/>
      <c r="C19" s="3"/>
      <c r="D19" s="3"/>
      <c r="E19" s="3"/>
      <c r="F19" s="3"/>
      <c r="G19" s="3"/>
      <c r="H19" s="3"/>
    </row>
    <row r="20" spans="1:8" ht="13.7" customHeight="1">
      <c r="A20" s="3"/>
      <c r="B20" s="3"/>
      <c r="C20" s="3"/>
      <c r="D20" s="3"/>
      <c r="E20" s="3"/>
      <c r="F20" s="3"/>
      <c r="G20" s="3"/>
      <c r="H20" s="3"/>
    </row>
    <row r="21" spans="1:8" ht="13.7" customHeight="1">
      <c r="A21" s="3"/>
      <c r="B21" s="3"/>
      <c r="C21" s="3"/>
      <c r="D21" s="3"/>
      <c r="E21" s="3"/>
      <c r="F21" s="3"/>
      <c r="G21" s="3"/>
      <c r="H21" s="3"/>
    </row>
    <row r="22" spans="1:8" ht="13.7" customHeight="1">
      <c r="A22" s="3"/>
      <c r="B22" s="3"/>
      <c r="C22" s="3"/>
      <c r="D22" s="3"/>
      <c r="E22" s="3"/>
      <c r="F22" s="3"/>
      <c r="G22" s="3"/>
      <c r="H22" s="3"/>
    </row>
    <row r="23" spans="1:8" ht="13.7" customHeight="1">
      <c r="A23" s="3"/>
      <c r="B23" s="3"/>
      <c r="C23" s="3"/>
      <c r="D23" s="3"/>
      <c r="E23" s="3"/>
      <c r="F23" s="3"/>
      <c r="G23" s="3"/>
      <c r="H23" s="3"/>
    </row>
    <row r="24" spans="1:8" ht="13.7" customHeight="1">
      <c r="A24" s="3"/>
      <c r="B24" s="3"/>
      <c r="C24" s="3"/>
      <c r="D24" s="3"/>
      <c r="E24" s="3"/>
      <c r="F24" s="3"/>
      <c r="G24" s="3"/>
      <c r="H24" s="3"/>
    </row>
    <row r="25" spans="1:8" ht="13.7" customHeight="1">
      <c r="A25" s="3"/>
      <c r="B25" s="3"/>
      <c r="C25" s="3"/>
      <c r="D25" s="3"/>
      <c r="E25" s="3"/>
      <c r="F25" s="3"/>
      <c r="G25" s="3"/>
      <c r="H25" s="3"/>
    </row>
    <row r="26" spans="1:8" ht="13.7" customHeight="1">
      <c r="A26" s="3"/>
      <c r="B26" s="3"/>
      <c r="C26" s="3"/>
      <c r="D26" s="3"/>
      <c r="E26" s="3"/>
      <c r="F26" s="3"/>
      <c r="G26" s="3"/>
      <c r="H26" s="3"/>
    </row>
    <row r="27" spans="1:8" ht="13.7" customHeight="1">
      <c r="A27" s="3"/>
      <c r="B27" s="3"/>
      <c r="C27" s="3"/>
      <c r="D27" s="3"/>
      <c r="E27" s="3"/>
      <c r="F27" s="3"/>
      <c r="G27" s="3"/>
      <c r="H27" s="3"/>
    </row>
    <row r="28" spans="1:8" ht="13.7" customHeight="1">
      <c r="A28" s="3"/>
      <c r="B28" s="3"/>
      <c r="C28" s="3"/>
      <c r="D28" s="3"/>
      <c r="E28" s="3"/>
      <c r="F28" s="3"/>
      <c r="G28" s="3"/>
      <c r="H28" s="3"/>
    </row>
    <row r="29" spans="1:8" ht="13.7" customHeight="1">
      <c r="A29" s="3"/>
      <c r="B29" s="3"/>
      <c r="C29" s="3"/>
      <c r="D29" s="3"/>
      <c r="E29" s="3"/>
      <c r="F29" s="3"/>
      <c r="G29" s="3"/>
      <c r="H29" s="3"/>
    </row>
    <row r="30" spans="1:8" ht="13.7" customHeight="1">
      <c r="A30" s="3"/>
      <c r="B30" s="3"/>
      <c r="C30" s="3"/>
      <c r="D30" s="3"/>
      <c r="E30" s="3"/>
      <c r="F30" s="3"/>
      <c r="G30" s="3"/>
      <c r="H30" s="3"/>
    </row>
    <row r="31" spans="1:8" ht="13.7" customHeight="1">
      <c r="A31" s="3"/>
      <c r="B31" s="3"/>
      <c r="C31" s="3"/>
      <c r="D31" s="3"/>
      <c r="E31" s="3"/>
      <c r="F31" s="3"/>
      <c r="G31" s="3"/>
      <c r="H31" s="3"/>
    </row>
    <row r="32" spans="1:8" ht="13.7" customHeight="1">
      <c r="A32" s="3"/>
      <c r="B32" s="3"/>
      <c r="C32" s="3"/>
      <c r="D32" s="3"/>
      <c r="E32" s="3"/>
      <c r="F32" s="3"/>
      <c r="G32" s="3"/>
      <c r="H32" s="3"/>
    </row>
    <row r="33" spans="1:8" ht="13.7" customHeight="1">
      <c r="A33" s="3"/>
      <c r="B33" s="3"/>
      <c r="C33" s="3"/>
      <c r="D33" s="3"/>
      <c r="E33" s="3"/>
      <c r="F33" s="3"/>
      <c r="G33" s="3"/>
      <c r="H33" s="3"/>
    </row>
    <row r="34" spans="1:8" ht="13.7" customHeight="1">
      <c r="A34" s="3"/>
      <c r="B34" s="3"/>
      <c r="C34" s="3"/>
      <c r="D34" s="3"/>
      <c r="E34" s="3"/>
      <c r="F34" s="3"/>
      <c r="G34" s="3"/>
      <c r="H34" s="3"/>
    </row>
    <row r="35" spans="1:8" ht="13.7" customHeight="1">
      <c r="A35" s="3"/>
      <c r="B35" s="3"/>
      <c r="C35" s="3"/>
      <c r="D35" s="3"/>
      <c r="E35" s="3"/>
      <c r="F35" s="3"/>
      <c r="G35" s="3"/>
      <c r="H35" s="3"/>
    </row>
    <row r="36" spans="1:8" ht="13.7" customHeight="1">
      <c r="A36" s="3"/>
      <c r="B36" s="3"/>
      <c r="C36" s="3"/>
      <c r="D36" s="3"/>
      <c r="E36" s="3"/>
      <c r="F36" s="3"/>
      <c r="G36" s="3"/>
      <c r="H36" s="3"/>
    </row>
    <row r="37" spans="1:8" ht="13.7" customHeight="1">
      <c r="A37" s="3"/>
      <c r="B37" s="3"/>
      <c r="C37" s="3"/>
      <c r="D37" s="3"/>
      <c r="E37" s="3"/>
      <c r="F37" s="3"/>
      <c r="G37" s="3"/>
      <c r="H37" s="3"/>
    </row>
    <row r="38" spans="1:8" ht="13.7" customHeight="1">
      <c r="A38" s="3"/>
      <c r="B38" s="3"/>
      <c r="C38" s="3"/>
      <c r="D38" s="3"/>
      <c r="E38" s="3"/>
      <c r="F38" s="3"/>
      <c r="G38" s="3"/>
      <c r="H38" s="3"/>
    </row>
    <row r="39" spans="1:8" ht="13.7" customHeight="1">
      <c r="A39" s="3"/>
      <c r="B39" s="3"/>
      <c r="C39" s="3"/>
      <c r="D39" s="3"/>
      <c r="E39" s="3"/>
      <c r="F39" s="3"/>
      <c r="G39" s="3"/>
      <c r="H39" s="3"/>
    </row>
    <row r="40" spans="1:8" ht="13.7" customHeight="1">
      <c r="A40" s="3"/>
      <c r="B40" s="3"/>
      <c r="C40" s="3"/>
      <c r="D40" s="3"/>
      <c r="E40" s="3"/>
      <c r="F40" s="3"/>
      <c r="G40" s="3"/>
      <c r="H40" s="3"/>
    </row>
    <row r="41" spans="1:8" ht="13.7" customHeight="1">
      <c r="A41" s="3"/>
      <c r="B41" s="3"/>
      <c r="C41" s="3"/>
      <c r="D41" s="3"/>
      <c r="E41" s="3"/>
      <c r="F41" s="3"/>
      <c r="G41" s="3"/>
      <c r="H41" s="3"/>
    </row>
    <row r="42" spans="1:8" ht="13.7" customHeight="1">
      <c r="A42" s="3"/>
      <c r="B42" s="3"/>
      <c r="C42" s="3"/>
      <c r="D42" s="3"/>
      <c r="E42" s="3"/>
      <c r="F42" s="3"/>
      <c r="G42" s="3"/>
      <c r="H42" s="3"/>
    </row>
    <row r="43" spans="1:8" ht="13.7" customHeight="1">
      <c r="A43" s="3"/>
      <c r="B43" s="3"/>
      <c r="C43" s="3"/>
      <c r="D43" s="3"/>
      <c r="E43" s="3"/>
      <c r="F43" s="3"/>
      <c r="G43" s="3"/>
      <c r="H43" s="3"/>
    </row>
  </sheetData>
  <dataValidations count="2">
    <dataValidation type="list" allowBlank="1" showInputMessage="1" showErrorMessage="1" sqref="E3:E43" xr:uid="{00000000-0002-0000-0200-000000000000}">
      <formula1>"M35,M40,M45,M50,M55,M60,M65,M70,M75"</formula1>
    </dataValidation>
    <dataValidation type="list" allowBlank="1" showInputMessage="1" showErrorMessage="1" sqref="F3:F43" xr:uid="{00000000-0002-0000-0200-000001000000}">
      <formula1>",British Airways,Ealing Southall &amp; Middlesex ,Herne Hill Harriers,Hillingdon,Metros,Serpentine,Thames Valley Harriers,Ealing Eagles"</formula1>
    </dataValidation>
  </dataValidations>
  <pageMargins left="0.75" right="0.75" top="1" bottom="1" header="0.51180599999999998" footer="0.51180599999999998"/>
  <pageSetup orientation="portrait"/>
  <headerFooter>
    <oddFooter>&amp;C&amp;"Helvetica Neue,Regular"&amp;12&amp;K000000&amp;P</oddFooter>
  </headerFooter>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40"/>
  <sheetViews>
    <sheetView showGridLines="0" workbookViewId="0">
      <selection activeCell="B9" sqref="B9"/>
    </sheetView>
  </sheetViews>
  <sheetFormatPr defaultColWidth="8.85546875" defaultRowHeight="12.75" customHeight="1"/>
  <cols>
    <col min="1" max="1" width="7" style="1" customWidth="1"/>
    <col min="2" max="2" width="16.85546875" style="1" customWidth="1"/>
    <col min="3" max="3" width="4.85546875" style="1" customWidth="1"/>
    <col min="4" max="4" width="28.85546875" style="1" customWidth="1"/>
    <col min="5" max="5" width="9.140625" style="1" customWidth="1"/>
    <col min="6" max="6" width="28" style="1" customWidth="1"/>
    <col min="7" max="7" width="10.7109375" style="1" customWidth="1"/>
    <col min="8" max="8" width="10.140625" style="1" customWidth="1"/>
    <col min="9" max="9" width="8.85546875" style="1" customWidth="1"/>
    <col min="10" max="16384" width="8.85546875" style="1"/>
  </cols>
  <sheetData>
    <row r="1" spans="1:8" ht="12.95" customHeight="1">
      <c r="A1" s="3"/>
      <c r="B1" s="4" t="s">
        <v>50</v>
      </c>
      <c r="C1" s="3"/>
      <c r="D1" s="4" t="s">
        <v>157</v>
      </c>
      <c r="E1" s="3"/>
      <c r="F1" s="5"/>
      <c r="G1" s="4"/>
      <c r="H1" s="3"/>
    </row>
    <row r="2" spans="1:8" ht="12.95" customHeight="1">
      <c r="A2" s="4" t="s">
        <v>158</v>
      </c>
      <c r="B2" s="4" t="s">
        <v>159</v>
      </c>
      <c r="C2" s="4" t="s">
        <v>160</v>
      </c>
      <c r="D2" s="4" t="s">
        <v>161</v>
      </c>
      <c r="E2" s="4" t="s">
        <v>11</v>
      </c>
      <c r="F2" s="4" t="s">
        <v>162</v>
      </c>
      <c r="G2" s="4" t="s">
        <v>163</v>
      </c>
      <c r="H2" s="4" t="s">
        <v>12</v>
      </c>
    </row>
    <row r="3" spans="1:8" ht="13.7" customHeight="1">
      <c r="A3" s="3">
        <v>253</v>
      </c>
      <c r="B3" s="3">
        <v>100</v>
      </c>
      <c r="C3" s="3">
        <v>1</v>
      </c>
      <c r="D3" s="3" t="s">
        <v>524</v>
      </c>
      <c r="E3" s="3" t="s">
        <v>52</v>
      </c>
      <c r="F3" s="3" t="s">
        <v>4</v>
      </c>
      <c r="G3" s="3">
        <v>14.6</v>
      </c>
      <c r="H3" s="3"/>
    </row>
    <row r="4" spans="1:8" ht="13.7" customHeight="1">
      <c r="A4" s="3">
        <v>277</v>
      </c>
      <c r="B4" s="3" t="s">
        <v>576</v>
      </c>
      <c r="C4" s="3">
        <v>23</v>
      </c>
      <c r="D4" s="3" t="s">
        <v>577</v>
      </c>
      <c r="E4" s="3" t="s">
        <v>55</v>
      </c>
      <c r="F4" s="3" t="s">
        <v>4</v>
      </c>
      <c r="G4" s="90">
        <v>1.0120370370370372E-2</v>
      </c>
      <c r="H4" s="3"/>
    </row>
    <row r="5" spans="1:8" ht="13.7" customHeight="1">
      <c r="A5" s="3">
        <v>282</v>
      </c>
      <c r="B5" s="3">
        <v>400</v>
      </c>
      <c r="C5" s="3">
        <v>6</v>
      </c>
      <c r="D5" s="3" t="s">
        <v>262</v>
      </c>
      <c r="E5" s="3" t="s">
        <v>55</v>
      </c>
      <c r="F5" s="3" t="s">
        <v>4</v>
      </c>
      <c r="G5" s="3">
        <v>89.1</v>
      </c>
      <c r="H5" s="3"/>
    </row>
    <row r="6" spans="1:8" ht="13.7" customHeight="1">
      <c r="A6" s="3">
        <v>257</v>
      </c>
      <c r="B6" s="3">
        <v>400</v>
      </c>
      <c r="C6" s="3">
        <v>7</v>
      </c>
      <c r="D6" s="3" t="s">
        <v>307</v>
      </c>
      <c r="E6" s="3" t="s">
        <v>55</v>
      </c>
      <c r="F6" s="3" t="s">
        <v>9</v>
      </c>
      <c r="G6" s="3">
        <v>91.4</v>
      </c>
      <c r="H6" s="3"/>
    </row>
    <row r="7" spans="1:8" ht="13.7" customHeight="1">
      <c r="A7" s="3">
        <v>280</v>
      </c>
      <c r="B7" s="3">
        <v>1500</v>
      </c>
      <c r="C7" s="3">
        <v>13</v>
      </c>
      <c r="D7" s="3" t="s">
        <v>554</v>
      </c>
      <c r="E7" s="3" t="s">
        <v>55</v>
      </c>
      <c r="F7" s="3" t="s">
        <v>4</v>
      </c>
      <c r="G7" s="90">
        <v>4.4803240740740749E-3</v>
      </c>
      <c r="H7" s="3"/>
    </row>
    <row r="8" spans="1:8" ht="13.7" customHeight="1">
      <c r="A8" s="3">
        <v>253</v>
      </c>
      <c r="B8" s="3" t="s">
        <v>469</v>
      </c>
      <c r="C8" s="3">
        <v>4</v>
      </c>
      <c r="D8" s="3" t="s">
        <v>524</v>
      </c>
      <c r="E8" s="3" t="s">
        <v>52</v>
      </c>
      <c r="F8" s="3" t="s">
        <v>4</v>
      </c>
      <c r="G8" s="3">
        <v>17.440000000000001</v>
      </c>
      <c r="H8" s="3"/>
    </row>
    <row r="9" spans="1:8" ht="13.7" customHeight="1">
      <c r="A9" s="3">
        <v>265</v>
      </c>
      <c r="B9" s="3" t="s">
        <v>469</v>
      </c>
      <c r="C9" s="3">
        <v>5</v>
      </c>
      <c r="D9" s="3" t="s">
        <v>339</v>
      </c>
      <c r="E9" s="3" t="s">
        <v>170</v>
      </c>
      <c r="F9" s="3" t="s">
        <v>7</v>
      </c>
      <c r="G9" s="3">
        <v>14.75</v>
      </c>
      <c r="H9" s="3"/>
    </row>
    <row r="10" spans="1:8" ht="13.7" customHeight="1">
      <c r="A10" s="3"/>
      <c r="B10" s="3"/>
      <c r="C10" s="3"/>
      <c r="D10" s="3"/>
      <c r="E10" s="3"/>
      <c r="F10" s="3"/>
      <c r="G10" s="90"/>
      <c r="H10" s="3"/>
    </row>
    <row r="11" spans="1:8" ht="13.7" customHeight="1">
      <c r="A11" s="3"/>
      <c r="B11" s="3"/>
      <c r="C11" s="3"/>
      <c r="D11" s="3"/>
      <c r="E11" s="3"/>
      <c r="F11" s="3"/>
      <c r="G11" s="3"/>
      <c r="H11" s="3"/>
    </row>
    <row r="12" spans="1:8" ht="13.7" customHeight="1">
      <c r="A12" s="3"/>
      <c r="B12" s="3"/>
      <c r="C12" s="3"/>
      <c r="D12" s="3"/>
      <c r="E12" s="3"/>
      <c r="F12" s="3"/>
      <c r="G12" s="3"/>
      <c r="H12" s="3"/>
    </row>
    <row r="13" spans="1:8" ht="13.7" customHeight="1">
      <c r="A13" s="3"/>
      <c r="B13" s="3"/>
      <c r="C13" s="3"/>
      <c r="D13" s="3"/>
      <c r="E13" s="3"/>
      <c r="F13" s="3"/>
      <c r="G13" s="3"/>
      <c r="H13" s="3"/>
    </row>
    <row r="14" spans="1:8" ht="13.7" customHeight="1">
      <c r="A14" s="3"/>
      <c r="B14" s="3"/>
      <c r="C14" s="3"/>
      <c r="D14" s="3"/>
      <c r="E14" s="3"/>
      <c r="F14" s="3"/>
      <c r="G14" s="3"/>
      <c r="H14" s="3"/>
    </row>
    <row r="15" spans="1:8" ht="13.7" customHeight="1">
      <c r="A15" s="3"/>
      <c r="B15" s="3"/>
      <c r="C15" s="3"/>
      <c r="D15" s="3"/>
      <c r="E15" s="3"/>
      <c r="F15" s="3"/>
      <c r="G15" s="3"/>
      <c r="H15" s="3"/>
    </row>
    <row r="16" spans="1:8" ht="13.7" customHeight="1">
      <c r="A16" s="3"/>
      <c r="B16" s="3"/>
      <c r="C16" s="3"/>
      <c r="D16" s="3"/>
      <c r="E16" s="3"/>
      <c r="F16" s="3"/>
      <c r="G16" s="3"/>
      <c r="H16" s="3"/>
    </row>
    <row r="17" spans="1:8" ht="13.7" customHeight="1">
      <c r="A17" s="3"/>
      <c r="B17" s="3"/>
      <c r="C17" s="3"/>
      <c r="D17" s="3"/>
      <c r="E17" s="3"/>
      <c r="F17" s="3"/>
      <c r="G17" s="3"/>
      <c r="H17" s="3"/>
    </row>
    <row r="18" spans="1:8" ht="13.7" customHeight="1">
      <c r="A18" s="3"/>
      <c r="B18" s="3"/>
      <c r="C18" s="3"/>
      <c r="D18" s="3"/>
      <c r="E18" s="3"/>
      <c r="F18" s="3"/>
      <c r="G18" s="3"/>
      <c r="H18" s="3"/>
    </row>
    <row r="19" spans="1:8" ht="13.7" customHeight="1">
      <c r="A19" s="3"/>
      <c r="B19" s="3"/>
      <c r="C19" s="3"/>
      <c r="D19" s="3"/>
      <c r="E19" s="3"/>
      <c r="F19" s="3"/>
      <c r="G19" s="3"/>
      <c r="H19" s="3"/>
    </row>
    <row r="20" spans="1:8" ht="13.7" customHeight="1">
      <c r="A20" s="3"/>
      <c r="B20" s="3"/>
      <c r="C20" s="3"/>
      <c r="D20" s="3"/>
      <c r="E20" s="3"/>
      <c r="F20" s="3"/>
      <c r="G20" s="3"/>
      <c r="H20" s="3"/>
    </row>
    <row r="21" spans="1:8" ht="13.7" customHeight="1">
      <c r="A21" s="3"/>
      <c r="B21" s="3"/>
      <c r="C21" s="3"/>
      <c r="D21" s="3"/>
      <c r="E21" s="3"/>
      <c r="F21" s="3"/>
      <c r="G21" s="3"/>
      <c r="H21" s="3"/>
    </row>
    <row r="22" spans="1:8" ht="13.7" customHeight="1">
      <c r="A22" s="3"/>
      <c r="B22" s="3"/>
      <c r="C22" s="3"/>
      <c r="D22" s="3"/>
      <c r="E22" s="3"/>
      <c r="F22" s="3"/>
      <c r="G22" s="3"/>
      <c r="H22" s="3"/>
    </row>
    <row r="23" spans="1:8" ht="13.7" customHeight="1">
      <c r="A23" s="3"/>
      <c r="B23" s="3"/>
      <c r="C23" s="3"/>
      <c r="D23" s="3"/>
      <c r="E23" s="3"/>
      <c r="F23" s="3"/>
      <c r="G23" s="3"/>
      <c r="H23" s="3"/>
    </row>
    <row r="24" spans="1:8" ht="13.7" customHeight="1">
      <c r="A24" s="3"/>
      <c r="B24" s="3"/>
      <c r="C24" s="3"/>
      <c r="D24" s="3"/>
      <c r="E24" s="3"/>
      <c r="F24" s="3"/>
      <c r="G24" s="3"/>
      <c r="H24" s="3"/>
    </row>
    <row r="25" spans="1:8" ht="13.7" customHeight="1">
      <c r="A25" s="3"/>
      <c r="B25" s="3"/>
      <c r="C25" s="3"/>
      <c r="D25" s="3"/>
      <c r="E25" s="3"/>
      <c r="F25" s="3"/>
      <c r="G25" s="3"/>
      <c r="H25" s="3"/>
    </row>
    <row r="26" spans="1:8" ht="13.7" customHeight="1">
      <c r="A26" s="3"/>
      <c r="B26" s="3"/>
      <c r="C26" s="3"/>
      <c r="D26" s="3"/>
      <c r="E26" s="3"/>
      <c r="F26" s="3"/>
      <c r="G26" s="3"/>
      <c r="H26" s="3"/>
    </row>
    <row r="27" spans="1:8" ht="13.7" customHeight="1">
      <c r="A27" s="3"/>
      <c r="B27" s="3"/>
      <c r="C27" s="3"/>
      <c r="D27" s="3"/>
      <c r="E27" s="3"/>
      <c r="F27" s="3"/>
      <c r="G27" s="3"/>
      <c r="H27" s="3"/>
    </row>
    <row r="28" spans="1:8" ht="13.7" customHeight="1">
      <c r="A28" s="3"/>
      <c r="B28" s="3"/>
      <c r="C28" s="3"/>
      <c r="D28" s="3"/>
      <c r="E28" s="3"/>
      <c r="F28" s="3"/>
      <c r="G28" s="3"/>
      <c r="H28" s="3"/>
    </row>
    <row r="29" spans="1:8" ht="13.7" customHeight="1">
      <c r="A29" s="3"/>
      <c r="B29" s="3"/>
      <c r="C29" s="3"/>
      <c r="D29" s="3"/>
      <c r="E29" s="3"/>
      <c r="F29" s="3"/>
      <c r="G29" s="3"/>
      <c r="H29" s="3"/>
    </row>
    <row r="30" spans="1:8" ht="13.7" customHeight="1">
      <c r="A30" s="3"/>
      <c r="B30" s="3"/>
      <c r="C30" s="3"/>
      <c r="D30" s="3"/>
      <c r="E30" s="3"/>
      <c r="F30" s="3"/>
      <c r="G30" s="3"/>
      <c r="H30" s="3"/>
    </row>
    <row r="31" spans="1:8" ht="13.7" customHeight="1">
      <c r="A31" s="3"/>
      <c r="B31" s="3"/>
      <c r="C31" s="3"/>
      <c r="D31" s="3"/>
      <c r="E31" s="3"/>
      <c r="F31" s="3"/>
      <c r="G31" s="3"/>
      <c r="H31" s="3"/>
    </row>
    <row r="32" spans="1:8" ht="13.7" customHeight="1">
      <c r="A32" s="3"/>
      <c r="B32" s="3"/>
      <c r="C32" s="3"/>
      <c r="D32" s="3"/>
      <c r="E32" s="3"/>
      <c r="F32" s="3"/>
      <c r="G32" s="3"/>
      <c r="H32" s="3"/>
    </row>
    <row r="33" spans="1:8" ht="13.7" customHeight="1">
      <c r="A33" s="3"/>
      <c r="B33" s="3"/>
      <c r="C33" s="3"/>
      <c r="D33" s="3"/>
      <c r="E33" s="3"/>
      <c r="F33" s="3"/>
      <c r="G33" s="3"/>
      <c r="H33" s="3"/>
    </row>
    <row r="34" spans="1:8" ht="13.7" customHeight="1">
      <c r="A34" s="3"/>
      <c r="B34" s="3"/>
      <c r="C34" s="3"/>
      <c r="D34" s="3"/>
      <c r="E34" s="3"/>
      <c r="F34" s="3"/>
      <c r="G34" s="3"/>
      <c r="H34" s="3"/>
    </row>
    <row r="35" spans="1:8" ht="13.7" customHeight="1">
      <c r="A35" s="3"/>
      <c r="B35" s="3"/>
      <c r="C35" s="3"/>
      <c r="D35" s="3"/>
      <c r="E35" s="3"/>
      <c r="F35" s="3"/>
      <c r="G35" s="3"/>
      <c r="H35" s="3"/>
    </row>
    <row r="36" spans="1:8" ht="13.7" customHeight="1">
      <c r="A36" s="3"/>
      <c r="B36" s="3"/>
      <c r="C36" s="3"/>
      <c r="D36" s="3"/>
      <c r="E36" s="3"/>
      <c r="F36" s="3"/>
      <c r="G36" s="3"/>
      <c r="H36" s="3"/>
    </row>
    <row r="37" spans="1:8" ht="13.7" customHeight="1">
      <c r="A37" s="3"/>
      <c r="B37" s="3"/>
      <c r="C37" s="3"/>
      <c r="D37" s="3"/>
      <c r="E37" s="3"/>
      <c r="F37" s="3"/>
      <c r="G37" s="3"/>
      <c r="H37" s="3"/>
    </row>
    <row r="38" spans="1:8" ht="13.7" customHeight="1">
      <c r="A38" s="3"/>
      <c r="B38" s="3"/>
      <c r="C38" s="3"/>
      <c r="D38" s="3"/>
      <c r="E38" s="3"/>
      <c r="F38" s="3"/>
      <c r="G38" s="3"/>
      <c r="H38" s="3"/>
    </row>
    <row r="39" spans="1:8" ht="13.7" customHeight="1">
      <c r="A39" s="3"/>
      <c r="B39" s="3"/>
      <c r="C39" s="3"/>
      <c r="D39" s="3"/>
      <c r="E39" s="3"/>
      <c r="F39" s="3"/>
      <c r="G39" s="3"/>
      <c r="H39" s="3"/>
    </row>
    <row r="40" spans="1:8" ht="13.7" customHeight="1">
      <c r="A40" s="3"/>
      <c r="B40" s="3"/>
      <c r="C40" s="3"/>
      <c r="D40" s="3"/>
      <c r="E40" s="3"/>
      <c r="F40" s="3"/>
      <c r="G40" s="3"/>
      <c r="H40" s="3"/>
    </row>
  </sheetData>
  <dataValidations count="1">
    <dataValidation type="list" allowBlank="1" showInputMessage="1" showErrorMessage="1" sqref="F3:F40" xr:uid="{00000000-0002-0000-0300-000000000000}">
      <formula1>",British Airways,Ealing Southall &amp; Middlesex ,Herne Hill Harriers,Hillingdon,Metros,Serpentine,Thames Valley Harriers,Ealing Eagles"</formula1>
    </dataValidation>
  </dataValidations>
  <pageMargins left="0.75" right="0.75" top="1" bottom="1" header="0.51180599999999998" footer="0.51180599999999998"/>
  <pageSetup orientation="portrait"/>
  <headerFooter>
    <oddFooter>&amp;C&amp;"Helvetica Neue,Regular"&amp;12&amp;K000000&amp;P</oddFooter>
  </headerFooter>
  <legacy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E10"/>
  <sheetViews>
    <sheetView showGridLines="0" workbookViewId="0"/>
  </sheetViews>
  <sheetFormatPr defaultColWidth="8.85546875" defaultRowHeight="12.6" customHeight="1"/>
  <cols>
    <col min="1" max="5" width="11.42578125" style="1" customWidth="1"/>
    <col min="6" max="6" width="8.85546875" style="1" customWidth="1"/>
    <col min="7" max="16384" width="8.85546875" style="1"/>
  </cols>
  <sheetData>
    <row r="1" spans="1:5" ht="13.7" customHeight="1">
      <c r="A1" s="4" t="s">
        <v>15</v>
      </c>
      <c r="B1" s="3"/>
      <c r="C1" s="3"/>
      <c r="D1" s="3"/>
      <c r="E1" s="3"/>
    </row>
    <row r="2" spans="1:5" ht="13.7" customHeight="1">
      <c r="A2" s="4" t="s">
        <v>164</v>
      </c>
      <c r="B2" s="3"/>
      <c r="C2" s="3"/>
      <c r="D2" s="3"/>
      <c r="E2" s="3"/>
    </row>
    <row r="3" spans="1:5" ht="13.7" customHeight="1">
      <c r="A3" s="4" t="s">
        <v>165</v>
      </c>
      <c r="B3" s="3"/>
      <c r="C3" s="3"/>
      <c r="D3" s="3"/>
      <c r="E3" s="3"/>
    </row>
    <row r="4" spans="1:5" ht="13.7" customHeight="1">
      <c r="A4" s="4" t="s">
        <v>18</v>
      </c>
      <c r="B4" s="3"/>
      <c r="C4" s="3"/>
      <c r="D4" s="3"/>
      <c r="E4" s="3"/>
    </row>
    <row r="5" spans="1:5" ht="13.7" customHeight="1">
      <c r="A5" s="4" t="s">
        <v>166</v>
      </c>
      <c r="B5" s="3"/>
      <c r="C5" s="3"/>
      <c r="D5" s="3"/>
      <c r="E5" s="3"/>
    </row>
    <row r="6" spans="1:5" ht="13.7" customHeight="1">
      <c r="A6" s="4" t="s">
        <v>20</v>
      </c>
      <c r="B6" s="3"/>
      <c r="C6" s="3"/>
      <c r="D6" s="3"/>
      <c r="E6" s="3"/>
    </row>
    <row r="7" spans="1:5" ht="13.7" customHeight="1">
      <c r="A7" s="4" t="s">
        <v>167</v>
      </c>
      <c r="B7" s="3"/>
      <c r="C7" s="3"/>
      <c r="D7" s="3"/>
      <c r="E7" s="3"/>
    </row>
    <row r="8" spans="1:5" ht="13.7" customHeight="1">
      <c r="A8" s="4" t="s">
        <v>26</v>
      </c>
      <c r="B8" s="3"/>
      <c r="C8" s="3"/>
      <c r="D8" s="3"/>
      <c r="E8" s="3"/>
    </row>
    <row r="9" spans="1:5" ht="13.7" customHeight="1">
      <c r="A9" s="4" t="s">
        <v>168</v>
      </c>
      <c r="B9" s="3"/>
      <c r="C9" s="3"/>
      <c r="D9" s="3"/>
      <c r="E9" s="3"/>
    </row>
    <row r="10" spans="1:5" ht="13.7" customHeight="1">
      <c r="A10" s="3"/>
      <c r="B10" s="3"/>
      <c r="C10" s="3"/>
      <c r="D10" s="3"/>
      <c r="E10" s="3"/>
    </row>
  </sheetData>
  <pageMargins left="0.78749999999999998" right="0.78749999999999998" top="1.0249999999999999" bottom="1.0249999999999999" header="0.78749999999999998" footer="0.78749999999999998"/>
  <pageSetup orientation="portrait"/>
  <headerFooter>
    <oddHeader>&amp;C&amp;"Arial,Regular"&amp;10&amp;K000000Mencat</oddHeader>
    <oddFooter>&amp;C&amp;"Arial,Regular"&amp;10&amp;K000000Page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10"/>
  <sheetViews>
    <sheetView showGridLines="0" workbookViewId="0"/>
  </sheetViews>
  <sheetFormatPr defaultColWidth="8.85546875" defaultRowHeight="12.6" customHeight="1"/>
  <cols>
    <col min="1" max="5" width="11.42578125" style="1" customWidth="1"/>
    <col min="6" max="6" width="8.85546875" style="1" customWidth="1"/>
    <col min="7" max="16384" width="8.85546875" style="1"/>
  </cols>
  <sheetData>
    <row r="1" spans="1:5" ht="13.7" customHeight="1">
      <c r="A1" s="4" t="s">
        <v>52</v>
      </c>
      <c r="B1" s="3"/>
      <c r="C1" s="3"/>
      <c r="D1" s="3"/>
      <c r="E1" s="3"/>
    </row>
    <row r="2" spans="1:5" ht="13.7" customHeight="1">
      <c r="A2" s="4" t="s">
        <v>169</v>
      </c>
      <c r="B2" s="3"/>
      <c r="C2" s="3"/>
      <c r="D2" s="3"/>
      <c r="E2" s="3"/>
    </row>
    <row r="3" spans="1:5" ht="13.7" customHeight="1">
      <c r="A3" s="4" t="s">
        <v>170</v>
      </c>
      <c r="B3" s="3"/>
      <c r="C3" s="3"/>
      <c r="D3" s="3"/>
      <c r="E3" s="3"/>
    </row>
    <row r="4" spans="1:5" ht="13.7" customHeight="1">
      <c r="A4" s="4" t="s">
        <v>55</v>
      </c>
      <c r="B4" s="3"/>
      <c r="C4" s="3"/>
      <c r="D4" s="3"/>
      <c r="E4" s="3"/>
    </row>
    <row r="5" spans="1:5" ht="13.7" customHeight="1">
      <c r="A5" s="4" t="s">
        <v>171</v>
      </c>
      <c r="B5" s="3"/>
      <c r="C5" s="3"/>
      <c r="D5" s="3"/>
      <c r="E5" s="3"/>
    </row>
    <row r="6" spans="1:5" ht="13.7" customHeight="1">
      <c r="A6" s="4" t="s">
        <v>57</v>
      </c>
      <c r="B6" s="3"/>
      <c r="C6" s="3"/>
      <c r="D6" s="3"/>
      <c r="E6" s="3"/>
    </row>
    <row r="7" spans="1:5" ht="13.7" customHeight="1">
      <c r="A7" s="4" t="s">
        <v>172</v>
      </c>
      <c r="B7" s="3"/>
      <c r="C7" s="3"/>
      <c r="D7" s="3"/>
      <c r="E7" s="3"/>
    </row>
    <row r="8" spans="1:5" ht="13.7" customHeight="1">
      <c r="A8" s="4" t="s">
        <v>63</v>
      </c>
      <c r="B8" s="3"/>
      <c r="C8" s="3"/>
      <c r="D8" s="3"/>
      <c r="E8" s="3"/>
    </row>
    <row r="9" spans="1:5" ht="13.7" customHeight="1">
      <c r="A9" s="4" t="s">
        <v>173</v>
      </c>
      <c r="B9" s="3"/>
      <c r="C9" s="3"/>
      <c r="D9" s="3"/>
      <c r="E9" s="3"/>
    </row>
    <row r="10" spans="1:5" ht="13.7" customHeight="1">
      <c r="A10" s="3"/>
      <c r="B10" s="3"/>
      <c r="C10" s="3"/>
      <c r="D10" s="3"/>
      <c r="E10" s="3"/>
    </row>
  </sheetData>
  <pageMargins left="0.78749999999999998" right="0.78749999999999998" top="1.0249999999999999" bottom="1.0249999999999999" header="0.78749999999999998" footer="0.78749999999999998"/>
  <pageSetup orientation="portrait"/>
  <headerFooter>
    <oddHeader>&amp;C&amp;"Arial,Regular"&amp;10&amp;K000000Womencat</oddHeader>
    <oddFooter>&amp;C&amp;"Arial,Regular"&amp;10&amp;K000000Page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Declarations</vt:lpstr>
      <vt:lpstr>Results</vt:lpstr>
      <vt:lpstr>Men - nonscoring</vt:lpstr>
      <vt:lpstr>Women - nonscoring</vt:lpstr>
      <vt:lpstr>Mencat</vt:lpstr>
      <vt:lpstr>Womencat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hhh</dc:creator>
  <cp:lastModifiedBy>hhh</cp:lastModifiedBy>
  <dcterms:created xsi:type="dcterms:W3CDTF">2023-06-19T18:19:20Z</dcterms:created>
  <dcterms:modified xsi:type="dcterms:W3CDTF">2023-06-22T17:04:51Z</dcterms:modified>
</cp:coreProperties>
</file>